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C:\Users\ismail\Desktop\"/>
    </mc:Choice>
  </mc:AlternateContent>
  <xr:revisionPtr revIDLastSave="0" documentId="13_ncr:1_{904C7759-4303-40A0-89AC-3DB497859A0D}" xr6:coauthVersionLast="45" xr6:coauthVersionMax="45" xr10:uidLastSave="{00000000-0000-0000-0000-000000000000}"/>
  <bookViews>
    <workbookView xWindow="-120" yWindow="-120" windowWidth="29040" windowHeight="15840" xr2:uid="{00000000-000D-0000-FFFF-FFFF00000000}"/>
  </bookViews>
  <sheets>
    <sheet name="Sayf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 l="1"/>
  <c r="C14" i="1"/>
  <c r="A12" i="1" l="1"/>
  <c r="B9" i="1"/>
  <c r="B11" i="1" s="1"/>
  <c r="A9" i="1"/>
  <c r="A8" i="1"/>
  <c r="C6" i="1"/>
  <c r="E15" i="1" l="1"/>
  <c r="D15" i="1" s="1"/>
  <c r="B15" i="1"/>
  <c r="A10" i="1"/>
</calcChain>
</file>

<file path=xl/sharedStrings.xml><?xml version="1.0" encoding="utf-8"?>
<sst xmlns="http://schemas.openxmlformats.org/spreadsheetml/2006/main" count="17" uniqueCount="17">
  <si>
    <t>DAMGA VERGİSİ HESAPLAMA</t>
  </si>
  <si>
    <t>Kira mukavelenameleri (binde 1,89)</t>
  </si>
  <si>
    <t>(Mukavele süresine göre kira bedeli üzerinden)</t>
  </si>
  <si>
    <t>Kefalet, teminat ve rehin senetleri (binde 9,48)</t>
  </si>
  <si>
    <t>Belge Türü</t>
  </si>
  <si>
    <t>Anlaşmanın para türü</t>
  </si>
  <si>
    <t>Toplam damga vergisi matrahı</t>
  </si>
  <si>
    <t>Damga Vergisi Oranı</t>
  </si>
  <si>
    <t>TL karşılığı DV</t>
  </si>
  <si>
    <t>9 Ağustos 2016 tarihli ve 29796  sayılı Resmi Gazete'de yayımlanan 6728 sayılı Yatırım Ortamının İyileştirilmesi Amacıyla Bazı Kanunlarda Değişiklik Yapılmasına Dair Kanunun 23. maddesiyle 488 sayılı Damga Vergisi Kanununun 5. maddesinin birinci fıkrasının birinci cümlesi aşağıdaki şekilde değiştirilmiştir:  “Bir nüshadan fazla olarak düzenlenen kâğıtlardan, maktu vergiye tabi olanların her bir nüshası ayrı ayrı aynı miktarda; nispi vergiye tabi olanların ise sadece bir nüshası damga vergisine tabidir.”</t>
  </si>
  <si>
    <t>Kira Kontratı</t>
  </si>
  <si>
    <t>h</t>
  </si>
  <si>
    <t>Euro</t>
  </si>
  <si>
    <r>
      <rPr>
        <b/>
        <sz val="9"/>
        <color rgb="FF000000"/>
        <rFont val="Calibri"/>
        <family val="2"/>
        <charset val="162"/>
        <scheme val="minor"/>
      </rPr>
      <t xml:space="preserve">ÖZELGE : </t>
    </r>
    <r>
      <rPr>
        <sz val="9"/>
        <color rgb="FF000000"/>
        <rFont val="Calibri"/>
        <family val="2"/>
        <charset val="162"/>
        <scheme val="minor"/>
      </rPr>
      <t>B.07.1.GİB.4.06.17.02-DMG-625-718
...
Diğer taraftan, 30 Seri No.lu Damga Vergisi Kanunu Genel Tebliğinde, damga vergisinin katma değer vergisi hariç olmak üzere sadece işin bedeli üzerinden hesaplanması, katma değer vergisi dahil edilerek düzenlenen kağıtlardan alınması icap eden damga vergisinin ise katma değer vergisi tutarı düşüldükten sonra kalan meblağ üzerinden hesaplanması gerektiği belirtilmiştir.
Bu itibarla, Birliğiniz tarafından mal ve hizmet alımları nedeniyle düzenlenecek kağıtlara ait  damga vergisinin hesaplanmasında katma değer vergisi hariç tutarın esas alınması gerekmektedir.</t>
    </r>
  </si>
  <si>
    <t xml:space="preserve">Hesaplanan Damga vergisi </t>
  </si>
  <si>
    <t>Not: sadece beyaz hücrelere veri girilecek</t>
  </si>
  <si>
    <t>www.vergiburosu.com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</si>
</sst>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
  </numFmts>
  <fonts count="20" x14ac:knownFonts="1">
    <font>
      <sz val="11"/>
      <color rgb="FF000000"/>
      <name val="Calibri"/>
    </font>
    <font>
      <b/>
      <sz val="11"/>
      <color rgb="FF3F3F3F"/>
      <name val="Calibri"/>
      <family val="2"/>
      <charset val="162"/>
      <scheme val="minor"/>
    </font>
    <font>
      <b/>
      <sz val="11"/>
      <color theme="1"/>
      <name val="Calibri"/>
      <family val="2"/>
      <charset val="162"/>
      <scheme val="minor"/>
    </font>
    <font>
      <sz val="11"/>
      <color theme="0"/>
      <name val="Calibri"/>
      <family val="2"/>
      <charset val="162"/>
      <scheme val="minor"/>
    </font>
    <font>
      <b/>
      <sz val="11"/>
      <color rgb="FFFFFFFF"/>
      <name val="Calibri"/>
      <family val="2"/>
      <charset val="162"/>
      <scheme val="minor"/>
    </font>
    <font>
      <sz val="11"/>
      <color rgb="FF000000"/>
      <name val="Calibri"/>
      <family val="2"/>
      <charset val="162"/>
      <scheme val="minor"/>
    </font>
    <font>
      <sz val="10"/>
      <color rgb="FF3F3F3F"/>
      <name val="Calibri"/>
      <family val="2"/>
      <charset val="162"/>
      <scheme val="minor"/>
    </font>
    <font>
      <i/>
      <sz val="9"/>
      <color rgb="FF3F3F3F"/>
      <name val="Calibri"/>
      <family val="2"/>
      <charset val="162"/>
      <scheme val="minor"/>
    </font>
    <font>
      <sz val="11"/>
      <color rgb="FF3F3F3F"/>
      <name val="Calibri"/>
      <family val="2"/>
      <charset val="162"/>
      <scheme val="minor"/>
    </font>
    <font>
      <b/>
      <sz val="10"/>
      <color rgb="FF000000"/>
      <name val="Calibri"/>
      <family val="2"/>
      <charset val="162"/>
      <scheme val="minor"/>
    </font>
    <font>
      <b/>
      <sz val="11"/>
      <color rgb="FF000000"/>
      <name val="Calibri"/>
      <family val="2"/>
      <charset val="162"/>
      <scheme val="minor"/>
    </font>
    <font>
      <b/>
      <sz val="11"/>
      <color theme="3" tint="0.59999389629810485"/>
      <name val="Calibri"/>
      <family val="2"/>
      <charset val="162"/>
      <scheme val="minor"/>
    </font>
    <font>
      <b/>
      <sz val="11"/>
      <color theme="4" tint="0.79998168889431442"/>
      <name val="Calibri"/>
      <family val="2"/>
      <charset val="162"/>
      <scheme val="minor"/>
    </font>
    <font>
      <sz val="11"/>
      <name val="Calibri"/>
      <family val="2"/>
      <charset val="162"/>
      <scheme val="minor"/>
    </font>
    <font>
      <sz val="9"/>
      <color rgb="FF000000"/>
      <name val="Calibri"/>
      <family val="2"/>
      <charset val="162"/>
      <scheme val="minor"/>
    </font>
    <font>
      <sz val="9"/>
      <name val="Calibri"/>
      <family val="2"/>
      <charset val="162"/>
      <scheme val="minor"/>
    </font>
    <font>
      <b/>
      <sz val="9"/>
      <color rgb="FF000000"/>
      <name val="Calibri"/>
      <family val="2"/>
      <charset val="162"/>
      <scheme val="minor"/>
    </font>
    <font>
      <i/>
      <sz val="11"/>
      <color rgb="FFC00000"/>
      <name val="Calibri"/>
      <family val="2"/>
      <charset val="162"/>
      <scheme val="minor"/>
    </font>
    <font>
      <u/>
      <sz val="11"/>
      <color theme="10"/>
      <name val="Calibri"/>
    </font>
    <font>
      <i/>
      <u/>
      <sz val="10"/>
      <color theme="10"/>
      <name val="Calibri"/>
      <family val="2"/>
      <charset val="162"/>
    </font>
  </fonts>
  <fills count="12">
    <fill>
      <patternFill patternType="none"/>
    </fill>
    <fill>
      <patternFill patternType="gray125"/>
    </fill>
    <fill>
      <patternFill patternType="solid">
        <fgColor rgb="FF205867"/>
        <bgColor rgb="FF205867"/>
      </patternFill>
    </fill>
    <fill>
      <patternFill patternType="solid">
        <fgColor rgb="FFDDD9C3"/>
        <bgColor rgb="FFDDD9C3"/>
      </patternFill>
    </fill>
    <fill>
      <patternFill patternType="solid">
        <fgColor rgb="FFEEECE1"/>
        <bgColor rgb="FFEEECE1"/>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79998168889431442"/>
        <bgColor rgb="FF8DB3E2"/>
      </patternFill>
    </fill>
    <fill>
      <patternFill patternType="solid">
        <fgColor theme="5" tint="0.59999389629810485"/>
        <bgColor rgb="FFFDE9D9"/>
      </patternFill>
    </fill>
    <fill>
      <patternFill patternType="solid">
        <fgColor theme="5" tint="0.59999389629810485"/>
        <bgColor rgb="FFEAF1DD"/>
      </patternFill>
    </fill>
    <fill>
      <patternFill patternType="solid">
        <fgColor theme="0"/>
        <bgColor rgb="FFEAF1DD"/>
      </patternFill>
    </fill>
    <fill>
      <patternFill patternType="solid">
        <fgColor theme="0"/>
        <bgColor rgb="FF8DB3E2"/>
      </patternFill>
    </fill>
  </fills>
  <borders count="17">
    <border>
      <left/>
      <right/>
      <top/>
      <bottom/>
      <diagonal/>
    </border>
    <border>
      <left/>
      <right/>
      <top/>
      <bottom/>
      <diagonal/>
    </border>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cellStyleXfs>
  <cellXfs count="43">
    <xf numFmtId="0" fontId="0" fillId="0" borderId="0" xfId="0" applyFont="1" applyAlignment="1"/>
    <xf numFmtId="0" fontId="4" fillId="2" borderId="7" xfId="0" applyFont="1" applyFill="1" applyBorder="1" applyProtection="1">
      <protection hidden="1"/>
    </xf>
    <xf numFmtId="0" fontId="4" fillId="2" borderId="8" xfId="0" applyFont="1" applyFill="1" applyBorder="1" applyProtection="1">
      <protection hidden="1"/>
    </xf>
    <xf numFmtId="0" fontId="5" fillId="0" borderId="2" xfId="0" applyFont="1" applyBorder="1" applyAlignment="1" applyProtection="1">
      <protection hidden="1"/>
    </xf>
    <xf numFmtId="0" fontId="5" fillId="0" borderId="0" xfId="0" applyFont="1" applyAlignment="1" applyProtection="1">
      <protection hidden="1"/>
    </xf>
    <xf numFmtId="0" fontId="6" fillId="3" borderId="9" xfId="0" applyFont="1" applyFill="1" applyBorder="1" applyProtection="1">
      <protection hidden="1"/>
    </xf>
    <xf numFmtId="0" fontId="6" fillId="3" borderId="10" xfId="0" applyFont="1" applyFill="1" applyBorder="1" applyProtection="1">
      <protection hidden="1"/>
    </xf>
    <xf numFmtId="0" fontId="7" fillId="3" borderId="11" xfId="0" applyFont="1" applyFill="1" applyBorder="1" applyProtection="1">
      <protection hidden="1"/>
    </xf>
    <xf numFmtId="0" fontId="8" fillId="3" borderId="12" xfId="0" applyFont="1" applyFill="1" applyBorder="1" applyProtection="1">
      <protection hidden="1"/>
    </xf>
    <xf numFmtId="0" fontId="6" fillId="3" borderId="13" xfId="0" applyFont="1" applyFill="1" applyBorder="1" applyProtection="1">
      <protection hidden="1"/>
    </xf>
    <xf numFmtId="0" fontId="6" fillId="3" borderId="14" xfId="0" applyFont="1" applyFill="1" applyBorder="1" applyProtection="1">
      <protection hidden="1"/>
    </xf>
    <xf numFmtId="0" fontId="9" fillId="0" borderId="0" xfId="0" applyFont="1" applyAlignment="1" applyProtection="1">
      <alignment horizontal="center"/>
      <protection hidden="1"/>
    </xf>
    <xf numFmtId="0" fontId="10" fillId="9" borderId="11" xfId="0" applyFont="1" applyFill="1" applyBorder="1" applyProtection="1">
      <protection hidden="1"/>
    </xf>
    <xf numFmtId="0" fontId="2" fillId="10" borderId="12" xfId="0" applyFont="1" applyFill="1" applyBorder="1" applyAlignment="1" applyProtection="1">
      <alignment horizontal="center"/>
      <protection locked="0" hidden="1"/>
    </xf>
    <xf numFmtId="0" fontId="10" fillId="0" borderId="0" xfId="0" applyFont="1" applyAlignment="1" applyProtection="1">
      <alignment horizontal="center"/>
      <protection hidden="1"/>
    </xf>
    <xf numFmtId="0" fontId="1" fillId="6" borderId="11" xfId="0" applyFont="1" applyFill="1" applyBorder="1" applyProtection="1">
      <protection hidden="1"/>
    </xf>
    <xf numFmtId="14" fontId="1" fillId="6" borderId="12" xfId="0" applyNumberFormat="1" applyFont="1" applyFill="1" applyBorder="1" applyAlignment="1" applyProtection="1">
      <alignment horizontal="center"/>
      <protection locked="0" hidden="1"/>
    </xf>
    <xf numFmtId="0" fontId="3" fillId="0" borderId="2" xfId="0" applyFont="1" applyBorder="1" applyAlignment="1" applyProtection="1">
      <alignment horizontal="center"/>
      <protection hidden="1"/>
    </xf>
    <xf numFmtId="0" fontId="1" fillId="7" borderId="11" xfId="0" applyFont="1" applyFill="1" applyBorder="1" applyProtection="1">
      <protection hidden="1"/>
    </xf>
    <xf numFmtId="0" fontId="1" fillId="11" borderId="12" xfId="0" applyFont="1" applyFill="1" applyBorder="1" applyAlignment="1" applyProtection="1">
      <alignment horizontal="center"/>
      <protection locked="0" hidden="1"/>
    </xf>
    <xf numFmtId="4" fontId="10" fillId="0" borderId="12" xfId="0" applyNumberFormat="1" applyFont="1" applyBorder="1" applyAlignment="1" applyProtection="1">
      <alignment horizontal="center"/>
      <protection locked="0" hidden="1"/>
    </xf>
    <xf numFmtId="0" fontId="10" fillId="0" borderId="2" xfId="0" applyFont="1" applyBorder="1" applyAlignment="1" applyProtection="1">
      <alignment horizontal="center"/>
      <protection hidden="1"/>
    </xf>
    <xf numFmtId="4" fontId="5" fillId="0" borderId="0" xfId="0" applyNumberFormat="1" applyFont="1" applyProtection="1">
      <protection hidden="1"/>
    </xf>
    <xf numFmtId="4" fontId="10" fillId="11" borderId="12" xfId="0" applyNumberFormat="1" applyFont="1" applyFill="1" applyBorder="1" applyAlignment="1" applyProtection="1">
      <alignment horizontal="center"/>
      <protection locked="0" hidden="1"/>
    </xf>
    <xf numFmtId="3" fontId="10" fillId="0" borderId="12" xfId="0" applyNumberFormat="1" applyFont="1" applyBorder="1" applyAlignment="1" applyProtection="1">
      <alignment horizontal="center"/>
      <protection locked="0" hidden="1"/>
    </xf>
    <xf numFmtId="4" fontId="5" fillId="7" borderId="12" xfId="0" applyNumberFormat="1" applyFont="1" applyFill="1" applyBorder="1" applyAlignment="1" applyProtection="1">
      <alignment horizontal="center"/>
      <protection hidden="1"/>
    </xf>
    <xf numFmtId="0" fontId="11" fillId="7" borderId="11" xfId="0" applyFont="1" applyFill="1" applyBorder="1" applyProtection="1">
      <protection hidden="1"/>
    </xf>
    <xf numFmtId="1" fontId="12" fillId="7" borderId="12" xfId="0" applyNumberFormat="1" applyFont="1" applyFill="1" applyBorder="1" applyAlignment="1" applyProtection="1">
      <alignment horizontal="center"/>
      <protection hidden="1"/>
    </xf>
    <xf numFmtId="0" fontId="10" fillId="0" borderId="2" xfId="0" applyFont="1" applyFill="1" applyBorder="1" applyAlignment="1" applyProtection="1">
      <protection hidden="1"/>
    </xf>
    <xf numFmtId="0" fontId="13" fillId="0" borderId="2" xfId="0" applyFont="1" applyFill="1" applyBorder="1" applyAlignment="1" applyProtection="1">
      <protection hidden="1"/>
    </xf>
    <xf numFmtId="164" fontId="10" fillId="6" borderId="12" xfId="0" applyNumberFormat="1" applyFont="1" applyFill="1" applyBorder="1" applyAlignment="1" applyProtection="1">
      <alignment horizontal="center"/>
      <protection hidden="1"/>
    </xf>
    <xf numFmtId="0" fontId="10" fillId="8" borderId="3" xfId="0" applyFont="1" applyFill="1" applyBorder="1" applyAlignment="1" applyProtection="1">
      <alignment horizontal="center"/>
      <protection hidden="1"/>
    </xf>
    <xf numFmtId="0" fontId="10" fillId="8" borderId="4" xfId="0" applyFont="1" applyFill="1" applyBorder="1" applyAlignment="1" applyProtection="1">
      <alignment horizontal="center"/>
      <protection hidden="1"/>
    </xf>
    <xf numFmtId="0" fontId="1" fillId="7" borderId="15" xfId="0" applyFont="1" applyFill="1" applyBorder="1" applyProtection="1">
      <protection hidden="1"/>
    </xf>
    <xf numFmtId="4" fontId="5" fillId="7" borderId="16" xfId="0" applyNumberFormat="1" applyFont="1" applyFill="1" applyBorder="1" applyAlignment="1" applyProtection="1">
      <alignment horizontal="center"/>
      <protection hidden="1"/>
    </xf>
    <xf numFmtId="165" fontId="5" fillId="0" borderId="5" xfId="0" applyNumberFormat="1" applyFont="1" applyBorder="1" applyAlignment="1" applyProtection="1">
      <alignment horizontal="center"/>
      <protection locked="0" hidden="1"/>
    </xf>
    <xf numFmtId="4" fontId="10" fillId="6" borderId="6" xfId="0" applyNumberFormat="1" applyFont="1" applyFill="1" applyBorder="1" applyAlignment="1" applyProtection="1">
      <alignment horizontal="center"/>
      <protection hidden="1"/>
    </xf>
    <xf numFmtId="0" fontId="3" fillId="0" borderId="0" xfId="0" applyFont="1" applyAlignment="1" applyProtection="1">
      <protection hidden="1"/>
    </xf>
    <xf numFmtId="0" fontId="17" fillId="0" borderId="0" xfId="0" applyFont="1" applyAlignment="1" applyProtection="1">
      <protection hidden="1"/>
    </xf>
    <xf numFmtId="0" fontId="14" fillId="4" borderId="1" xfId="0" applyFont="1" applyFill="1" applyBorder="1" applyAlignment="1" applyProtection="1">
      <alignment horizontal="left" wrapText="1"/>
      <protection hidden="1"/>
    </xf>
    <xf numFmtId="0" fontId="15" fillId="0" borderId="2" xfId="0" applyFont="1" applyBorder="1" applyProtection="1">
      <protection hidden="1"/>
    </xf>
    <xf numFmtId="0" fontId="14" fillId="5" borderId="0" xfId="0" applyFont="1" applyFill="1" applyAlignment="1" applyProtection="1">
      <alignment horizontal="left" wrapText="1"/>
      <protection hidden="1"/>
    </xf>
    <xf numFmtId="0" fontId="19" fillId="0" borderId="0" xfId="1" applyFont="1" applyAlignment="1" applyProtection="1">
      <protection hidden="1"/>
    </xf>
  </cellXfs>
  <cellStyles count="2">
    <cellStyle name="Köprü" xfId="1" builtinId="8"/>
    <cellStyle name="Normal" xfId="0" builtinId="0"/>
  </cellStyles>
  <dxfs count="2">
    <dxf>
      <font>
        <color theme="0"/>
      </font>
      <fill>
        <patternFill patternType="none">
          <bgColor auto="1"/>
        </patternFill>
      </fill>
      <border>
        <left/>
        <right/>
        <top/>
        <bottom/>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vergiburos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
  <sheetViews>
    <sheetView tabSelected="1" workbookViewId="0">
      <selection activeCell="G5" sqref="G5"/>
    </sheetView>
  </sheetViews>
  <sheetFormatPr defaultColWidth="14.42578125" defaultRowHeight="15" customHeight="1" x14ac:dyDescent="0.25"/>
  <cols>
    <col min="1" max="1" width="49.140625" style="4" customWidth="1"/>
    <col min="2" max="2" width="24.28515625" style="4" customWidth="1"/>
    <col min="3" max="3" width="13.42578125" style="4" customWidth="1"/>
    <col min="4" max="4" width="21.5703125" style="4" bestFit="1" customWidth="1"/>
    <col min="5" max="5" width="11" style="4" customWidth="1"/>
    <col min="6" max="11" width="9.140625" style="4" customWidth="1"/>
    <col min="12" max="16384" width="14.42578125" style="4"/>
  </cols>
  <sheetData>
    <row r="1" spans="1:6" x14ac:dyDescent="0.25">
      <c r="A1" s="1" t="s">
        <v>0</v>
      </c>
      <c r="B1" s="2"/>
      <c r="C1" s="3"/>
      <c r="D1" s="42" t="s">
        <v>16</v>
      </c>
    </row>
    <row r="2" spans="1:6" ht="15.75" customHeight="1" x14ac:dyDescent="0.25">
      <c r="A2" s="5" t="s">
        <v>1</v>
      </c>
      <c r="B2" s="6">
        <v>1.89E-3</v>
      </c>
      <c r="C2" s="3"/>
    </row>
    <row r="3" spans="1:6" x14ac:dyDescent="0.25">
      <c r="A3" s="7" t="s">
        <v>2</v>
      </c>
      <c r="B3" s="8"/>
      <c r="C3" s="3"/>
    </row>
    <row r="4" spans="1:6" ht="15.75" customHeight="1" x14ac:dyDescent="0.25">
      <c r="A4" s="9" t="s">
        <v>3</v>
      </c>
      <c r="B4" s="10">
        <v>9.4800000000000006E-3</v>
      </c>
      <c r="C4" s="3"/>
      <c r="D4" s="11"/>
    </row>
    <row r="5" spans="1:6" x14ac:dyDescent="0.25">
      <c r="A5" s="12" t="s">
        <v>4</v>
      </c>
      <c r="B5" s="13" t="s">
        <v>10</v>
      </c>
      <c r="C5" s="3"/>
      <c r="D5" s="14"/>
    </row>
    <row r="6" spans="1:6" x14ac:dyDescent="0.25">
      <c r="A6" s="15"/>
      <c r="B6" s="16"/>
      <c r="C6" s="17" t="str">
        <f>+TEXT(B6,"gg.aa.yyyy")</f>
        <v>00.01.1900</v>
      </c>
      <c r="D6" s="14"/>
    </row>
    <row r="7" spans="1:6" x14ac:dyDescent="0.25">
      <c r="A7" s="18" t="s">
        <v>5</v>
      </c>
      <c r="B7" s="19" t="s">
        <v>12</v>
      </c>
      <c r="C7" s="3"/>
      <c r="D7" s="14"/>
    </row>
    <row r="8" spans="1:6" x14ac:dyDescent="0.25">
      <c r="A8" s="15" t="str">
        <f>+IF(B5="Kira Kontratı","Kira tutarı (Aylık)","Sözleşmenin Tutarı")</f>
        <v>Kira tutarı (Aylık)</v>
      </c>
      <c r="B8" s="20">
        <v>100</v>
      </c>
      <c r="C8" s="21"/>
      <c r="D8" s="22"/>
      <c r="E8" s="11"/>
      <c r="F8" s="22"/>
    </row>
    <row r="9" spans="1:6" x14ac:dyDescent="0.25">
      <c r="A9" s="18" t="str">
        <f>+IF(B5="Kira Kontratı","Kira süresi türü","")</f>
        <v>Kira süresi türü</v>
      </c>
      <c r="B9" s="23" t="str">
        <f>+IF(B5="Kira Kontratı","Yıllık","")</f>
        <v>Yıllık</v>
      </c>
      <c r="C9" s="21"/>
      <c r="D9" s="22"/>
      <c r="E9" s="11"/>
      <c r="F9" s="22"/>
    </row>
    <row r="10" spans="1:6" x14ac:dyDescent="0.25">
      <c r="A10" s="15" t="str">
        <f>+IF(B5="Kira Kontratı",IF(B9="Aylık","Kira süresi (Ay)","Kira süresi (Yıl)"),"")</f>
        <v>Kira süresi (Yıl)</v>
      </c>
      <c r="B10" s="24">
        <v>1</v>
      </c>
      <c r="C10" s="3"/>
    </row>
    <row r="11" spans="1:6" x14ac:dyDescent="0.25">
      <c r="A11" s="18" t="s">
        <v>6</v>
      </c>
      <c r="B11" s="25">
        <f>+IF(B5="Kira Kontratı",IF(B9="Yıllık",B8*B10*12,B8*B10),B8)</f>
        <v>1200</v>
      </c>
      <c r="C11" s="3"/>
    </row>
    <row r="12" spans="1:6" x14ac:dyDescent="0.25">
      <c r="A12" s="15" t="str">
        <f>+IF(B5="Kira Kontratı","Kefalet var mı?","")</f>
        <v>Kefalet var mı?</v>
      </c>
      <c r="B12" s="20" t="s">
        <v>11</v>
      </c>
      <c r="C12" s="3"/>
    </row>
    <row r="13" spans="1:6" ht="15.75" thickBot="1" x14ac:dyDescent="0.3">
      <c r="A13" s="26"/>
      <c r="B13" s="27">
        <v>1</v>
      </c>
      <c r="C13" s="28"/>
      <c r="D13" s="29"/>
    </row>
    <row r="14" spans="1:6" ht="16.5" customHeight="1" x14ac:dyDescent="0.25">
      <c r="A14" s="15" t="s">
        <v>7</v>
      </c>
      <c r="B14" s="30">
        <f>+IF(B5="Kira Kontratı",IF(B12="e",B2+B4,B2),B4)</f>
        <v>1.89E-3</v>
      </c>
      <c r="C14" s="31" t="str">
        <f>IF(B7="TL","",B7&amp;" Kuru")</f>
        <v>Euro Kuru</v>
      </c>
      <c r="D14" s="32" t="s">
        <v>8</v>
      </c>
    </row>
    <row r="15" spans="1:6" ht="15.75" thickBot="1" x14ac:dyDescent="0.3">
      <c r="A15" s="33" t="s">
        <v>14</v>
      </c>
      <c r="B15" s="34" t="str">
        <f>IF(B5="Kira Kontratı",B11*(IF(B12="e",(B2+B4),IF(B12="h",B2,"m8 i kontrol edin")))*1,B11*B14)&amp;IF(B7="Euro"," €",IF(B7="Dolar"," $",IF(B7="TL"," TL","")))</f>
        <v>2,268 €</v>
      </c>
      <c r="C15" s="35"/>
      <c r="D15" s="36">
        <f>IF(B7="TL",E15,E15*C15)</f>
        <v>0</v>
      </c>
      <c r="E15" s="37">
        <f>IF(B5="Kira Kontratı",B11*(IF(B12="e",(B2+B4),IF(B12="h",B2,"m8 i kontrol edin")))*1,B11*B14)</f>
        <v>2.2679999999999998</v>
      </c>
    </row>
    <row r="16" spans="1:6" ht="5.25" customHeight="1" x14ac:dyDescent="0.25"/>
    <row r="17" spans="1:2" ht="79.5" customHeight="1" x14ac:dyDescent="0.25">
      <c r="A17" s="39" t="s">
        <v>9</v>
      </c>
      <c r="B17" s="40"/>
    </row>
    <row r="18" spans="1:2" ht="5.25" customHeight="1" x14ac:dyDescent="0.25"/>
    <row r="19" spans="1:2" ht="127.5" customHeight="1" x14ac:dyDescent="0.25">
      <c r="A19" s="41" t="s">
        <v>13</v>
      </c>
      <c r="B19" s="41"/>
    </row>
    <row r="21" spans="1:2" ht="15.75" customHeight="1" x14ac:dyDescent="0.25">
      <c r="A21" s="38" t="s">
        <v>15</v>
      </c>
    </row>
    <row r="22" spans="1:2" ht="15.75" customHeight="1" x14ac:dyDescent="0.25"/>
    <row r="23" spans="1:2" ht="15.75" customHeight="1" x14ac:dyDescent="0.25"/>
    <row r="24" spans="1:2" ht="15.75" customHeight="1" x14ac:dyDescent="0.25"/>
    <row r="25" spans="1:2" ht="15.75" customHeight="1" x14ac:dyDescent="0.25"/>
    <row r="26" spans="1:2" ht="15.75" customHeight="1" x14ac:dyDescent="0.25"/>
    <row r="27" spans="1:2" ht="15.75" customHeight="1" x14ac:dyDescent="0.25"/>
    <row r="28" spans="1:2" ht="15.75" customHeight="1" x14ac:dyDescent="0.25"/>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sheetProtection algorithmName="SHA-512" hashValue="Jr7DzRqD6lxSRBBDnh0k4S52HHA+TkDw3BAetonC3jMydXP2mKxo3ASpZCLIb7HIIoCHRA5XmApnqwP0dNuPEQ==" saltValue="ndWLOu4CCNQQ9vLQGOHzdA==" spinCount="100000" sheet="1" objects="1" scenarios="1"/>
  <mergeCells count="2">
    <mergeCell ref="A17:B17"/>
    <mergeCell ref="A19:B19"/>
  </mergeCells>
  <conditionalFormatting sqref="B10">
    <cfRule type="expression" dxfId="1" priority="2">
      <formula>B5="Sözleşme"</formula>
    </cfRule>
  </conditionalFormatting>
  <conditionalFormatting sqref="C1:E1048576">
    <cfRule type="expression" dxfId="0" priority="1">
      <formula>$B$7="TL"</formula>
    </cfRule>
  </conditionalFormatting>
  <dataValidations count="5">
    <dataValidation type="list" allowBlank="1" showErrorMessage="1" sqref="B12" xr:uid="{00000000-0002-0000-0000-000000000000}">
      <formula1>"e,h"</formula1>
    </dataValidation>
    <dataValidation type="list" allowBlank="1" showErrorMessage="1" sqref="B5" xr:uid="{00000000-0002-0000-0000-000001000000}">
      <formula1>"Kira Kontratı,Sözleşme"</formula1>
    </dataValidation>
    <dataValidation type="list" allowBlank="1" showErrorMessage="1" sqref="B9" xr:uid="{00000000-0002-0000-0000-000002000000}">
      <formula1>"Aylık,Yıllık"</formula1>
    </dataValidation>
    <dataValidation type="date" operator="lessThan" allowBlank="1" showErrorMessage="1" sqref="B6" xr:uid="{00000000-0002-0000-0000-000003000000}">
      <formula1>TODAY()+1</formula1>
    </dataValidation>
    <dataValidation type="list" allowBlank="1" showErrorMessage="1" sqref="B7" xr:uid="{00000000-0002-0000-0000-000004000000}">
      <formula1>"TL,Dolar,Euro"</formula1>
    </dataValidation>
  </dataValidations>
  <hyperlinks>
    <hyperlink ref="D1" r:id="rId1" xr:uid="{78BD0177-66BD-4A81-8C67-0240935EE658}"/>
  </hyperlinks>
  <pageMargins left="0.7" right="0.7" top="0.75" bottom="0.75" header="0" footer="0"/>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ismail</cp:lastModifiedBy>
  <cp:lastPrinted>2017-08-14T12:18:47Z</cp:lastPrinted>
  <dcterms:created xsi:type="dcterms:W3CDTF">2016-05-31T11:07:22Z</dcterms:created>
  <dcterms:modified xsi:type="dcterms:W3CDTF">2020-04-09T19:01:13Z</dcterms:modified>
</cp:coreProperties>
</file>