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ali_\Downloads\"/>
    </mc:Choice>
  </mc:AlternateContent>
  <xr:revisionPtr revIDLastSave="0" documentId="13_ncr:40009_{A9E71E44-F895-484F-98E9-876C93332708}" xr6:coauthVersionLast="47" xr6:coauthVersionMax="47" xr10:uidLastSave="{00000000-0000-0000-0000-000000000000}"/>
  <bookViews>
    <workbookView xWindow="28740" yWindow="-60" windowWidth="28920" windowHeight="15600"/>
  </bookViews>
  <sheets>
    <sheet name="assets(aktif)" sheetId="1" r:id="rId1"/>
  </sheets>
  <definedNames>
    <definedName name="dolar">'assets(aktif)'!#REF!</definedName>
    <definedName name="dolar2">'assets(aktif)'!$E$152</definedName>
    <definedName name="_xlnm.Print_Area" localSheetId="0">'assets(aktif)'!$2:$163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1" l="1"/>
  <c r="E42" i="1"/>
  <c r="K5" i="1"/>
  <c r="K4" i="1" s="1"/>
  <c r="K13" i="1"/>
  <c r="K19" i="1"/>
  <c r="K26" i="1"/>
  <c r="K29" i="1"/>
  <c r="K31" i="1"/>
  <c r="K41" i="1"/>
  <c r="K44" i="1"/>
  <c r="K52" i="1"/>
  <c r="K58" i="1"/>
  <c r="K84" i="1" s="1"/>
  <c r="K64" i="1"/>
  <c r="K71" i="1"/>
  <c r="K74" i="1"/>
  <c r="K77" i="1"/>
  <c r="K80" i="1"/>
  <c r="K86" i="1"/>
  <c r="K108" i="1" s="1"/>
  <c r="K89" i="1"/>
  <c r="K95" i="1"/>
  <c r="K101" i="1"/>
  <c r="K103" i="1"/>
  <c r="K105" i="1"/>
  <c r="E114" i="1"/>
  <c r="E111" i="1"/>
  <c r="E59" i="1" s="1"/>
  <c r="E45" i="1"/>
  <c r="E96" i="1"/>
  <c r="E85" i="1"/>
  <c r="E5" i="1"/>
  <c r="E4" i="1" s="1"/>
  <c r="E124" i="1" s="1"/>
  <c r="E11" i="1"/>
  <c r="E17" i="1"/>
  <c r="E25" i="1"/>
  <c r="E34" i="1"/>
  <c r="E48" i="1"/>
  <c r="E60" i="1"/>
  <c r="E123" i="1" s="1"/>
  <c r="E66" i="1"/>
  <c r="E74" i="1"/>
  <c r="E105" i="1"/>
  <c r="K51" i="1" l="1"/>
  <c r="K85" i="1"/>
  <c r="K50" i="1"/>
  <c r="K124" i="1" s="1"/>
  <c r="E58" i="1"/>
</calcChain>
</file>

<file path=xl/comments1.xml><?xml version="1.0" encoding="utf-8"?>
<comments xmlns="http://schemas.openxmlformats.org/spreadsheetml/2006/main">
  <authors>
    <author>Microsoft Office kullanıcısı</author>
  </authors>
  <commentList>
    <comment ref="E152" authorId="0" shapeId="0">
      <text>
        <r>
          <rPr>
            <sz val="8"/>
            <color indexed="81"/>
            <rFont val="Tahoma"/>
            <charset val="162"/>
          </rPr>
          <t>dolar2 hücresi</t>
        </r>
      </text>
    </comment>
  </commentList>
</comments>
</file>

<file path=xl/sharedStrings.xml><?xml version="1.0" encoding="utf-8"?>
<sst xmlns="http://schemas.openxmlformats.org/spreadsheetml/2006/main" count="453" uniqueCount="379">
  <si>
    <t>AKTİF (VARLIKLAR)</t>
  </si>
  <si>
    <t xml:space="preserve"> </t>
  </si>
  <si>
    <t>DÖNEN VARLIKLAR</t>
  </si>
  <si>
    <t>CURRENT ASSETS</t>
  </si>
  <si>
    <t>Hazır Değerler</t>
  </si>
  <si>
    <t>Kasa</t>
  </si>
  <si>
    <t>CASH AND CASH EQUIVALENTS</t>
  </si>
  <si>
    <t>Alınan çekler</t>
  </si>
  <si>
    <t>CHEQUES RECEIVED</t>
  </si>
  <si>
    <t>Bankalar</t>
  </si>
  <si>
    <t>CASH IN BANKS</t>
  </si>
  <si>
    <t>Verilen Çekler ve Ödeme Emirleri (-)</t>
  </si>
  <si>
    <t>CHEQUES ISSUED AND PAYMENT ORDERS (-)</t>
  </si>
  <si>
    <t>Diğer Hazır Değerler</t>
  </si>
  <si>
    <t>OTHER LIQUID ASSETS</t>
  </si>
  <si>
    <t>Menkul Kıymetler</t>
  </si>
  <si>
    <t>Hisse senetleri</t>
  </si>
  <si>
    <t>STOCKS</t>
  </si>
  <si>
    <t>Özel Kesim Tahvil .Senet ve Bonoları</t>
  </si>
  <si>
    <t xml:space="preserve">OBLIGATION NOTES AND BONDS OF PRİVATE SECTOR </t>
  </si>
  <si>
    <t>Kamu Kesimi Tahvil. Senet ve Bonoları</t>
  </si>
  <si>
    <t xml:space="preserve">OBLIGATION NOTES AND BONDS OF PUBLIC SECTOR </t>
  </si>
  <si>
    <t>Diğer Menkul Kıymetler</t>
  </si>
  <si>
    <t>OTHER SECURITIES</t>
  </si>
  <si>
    <t>Menkul Kıymetler Değer Düşüklüğü Karşılığı (-)</t>
  </si>
  <si>
    <t>SPECIAL ALLOWANCE FOR LOSS IN THE VALUE OF SECRITIES (-)</t>
  </si>
  <si>
    <t>Ticari Alacaklar</t>
  </si>
  <si>
    <t>TRADE RECEIVABLE</t>
  </si>
  <si>
    <t>Alıcılar</t>
  </si>
  <si>
    <t>BUYERS</t>
  </si>
  <si>
    <t>Alacak Senetleri</t>
  </si>
  <si>
    <t>NOTES RECEIVABLE</t>
  </si>
  <si>
    <t>Alacak Senetleri Reeskontu(-)</t>
  </si>
  <si>
    <t>DISCOUNTS OF NOTES RECEIVABLE (-)</t>
  </si>
  <si>
    <t>Verilen Depozito ve Teminatlar</t>
  </si>
  <si>
    <t>DEPOSITS AND GUARANTEES GIVEN</t>
  </si>
  <si>
    <t>Diğer Ticari Alacaklar</t>
  </si>
  <si>
    <t>OTHER COMMERCIAL RECEIVABLES</t>
  </si>
  <si>
    <t>Şüpheli Ticari Alacaklar</t>
  </si>
  <si>
    <t xml:space="preserve">DOUBTFUL COMMERCIAL RECEIVABLE </t>
  </si>
  <si>
    <t>Şüpheli Ticari Alacaklar Karşılığı (-)</t>
  </si>
  <si>
    <t>ALLOWANCE FOR SPECIFIC DOUBFUL DEBTS (-)</t>
  </si>
  <si>
    <t>Diğer Alacaklar</t>
  </si>
  <si>
    <t>Ortaklardan Alacaklar</t>
  </si>
  <si>
    <t>DUE FROM SHAREHOLDERS</t>
  </si>
  <si>
    <t>İştiraklerden Alacaklar</t>
  </si>
  <si>
    <t>DUE FROM AFFILIATES</t>
  </si>
  <si>
    <t>Bağlı Ortaklıklardan Alacaklar</t>
  </si>
  <si>
    <t>DUE FROM SUBSIDIARIES</t>
  </si>
  <si>
    <t>Personelden Alacaklar</t>
  </si>
  <si>
    <t>DUE FROM STAFF</t>
  </si>
  <si>
    <t>Diğer Çeşitli Alacaklar</t>
  </si>
  <si>
    <t>Diğer Alacak Senetleri Reeskontu (-)</t>
  </si>
  <si>
    <t>REDISC./OTHER NOTES RECEIVAB</t>
  </si>
  <si>
    <t>Şüpheli Diğer Alacaklar</t>
  </si>
  <si>
    <t>OTHER DOUBTFUL RECEIVABLES</t>
  </si>
  <si>
    <t>Şüpheli Diğer Alacaklar Karşılığı (-)</t>
  </si>
  <si>
    <t>PROV./OTHER DOUBTFUL RECEIVAB.</t>
  </si>
  <si>
    <t>Stoklar</t>
  </si>
  <si>
    <t>INVENTORIES</t>
  </si>
  <si>
    <t>İlk Madde ve Malzeme</t>
  </si>
  <si>
    <t>RAW MATERIALS AND SUPPLIES</t>
  </si>
  <si>
    <t>Yarı Mamüller-Üretim</t>
  </si>
  <si>
    <t>WORK IN PROCESS</t>
  </si>
  <si>
    <t>Mamüller</t>
  </si>
  <si>
    <t>FINISHED GOODS</t>
  </si>
  <si>
    <t>Ticari Mallar</t>
  </si>
  <si>
    <t>COMMERCIAL GOODS</t>
  </si>
  <si>
    <t>Diğer Stoklar</t>
  </si>
  <si>
    <t>OTHER INVENTORIES</t>
  </si>
  <si>
    <t>Stok Değer Düşüklüğü Karşılığı (-)</t>
  </si>
  <si>
    <t>PROV.FOR DECREASE VALUE OF IN</t>
  </si>
  <si>
    <t>Verilen Sipariş Avansları</t>
  </si>
  <si>
    <t>ADVANCES GIVEN FOR PURCHASES</t>
  </si>
  <si>
    <t>Yıllara Yaygın İnş.ve Onarım Maaliyetleri</t>
  </si>
  <si>
    <t>Taşeronlara Verilen Avanslar</t>
  </si>
  <si>
    <t>Gelecek Aylara Ait Gid.ve Gelir Tah.</t>
  </si>
  <si>
    <t>EXPENSES AND REALIZED INCOME OF COMING MONTHS</t>
  </si>
  <si>
    <t>Gelecek Aylara Ait  Giderler</t>
  </si>
  <si>
    <t>EXPENSES OF COMING MONTHS</t>
  </si>
  <si>
    <t>Gelir Tahakkukları</t>
  </si>
  <si>
    <t>ACCRUED INCOME</t>
  </si>
  <si>
    <t>Diğer Dönen Varlıklar</t>
  </si>
  <si>
    <t>OTHER CURRENT ASSETS</t>
  </si>
  <si>
    <t>Devreden KDV.</t>
  </si>
  <si>
    <t>DEFERRED V.A.T.</t>
  </si>
  <si>
    <t>İndirilecek KDV</t>
  </si>
  <si>
    <t>V.A.T. TO BE REDUCED</t>
  </si>
  <si>
    <t>Diğer KDV</t>
  </si>
  <si>
    <t>OTHER V.A.T.</t>
  </si>
  <si>
    <t>Peşin Ödenen Vergiler ve Fonlar</t>
  </si>
  <si>
    <t>TAXES AND FUND LEVIES PAID IN ADVANCE</t>
  </si>
  <si>
    <t>İş Avansları</t>
  </si>
  <si>
    <t>JOB ADVANCES</t>
  </si>
  <si>
    <t>Personel Avansları</t>
  </si>
  <si>
    <t>PERSONNEL ADVANCES</t>
  </si>
  <si>
    <t>Sayım Tesellüm Noksanları</t>
  </si>
  <si>
    <t>DEFICIENT IN COUNTING AND DELIVERY</t>
  </si>
  <si>
    <t>Diğer Çeşitli Dönen Varlıklar</t>
  </si>
  <si>
    <t>OTHER VARIOUS CURRENT ASSETS</t>
  </si>
  <si>
    <t>Diğer Dönen Varlıklar Karşılığı (-)</t>
  </si>
  <si>
    <t>ALLOWANCE FOR OTHER VARIOUS ASSETS (-)</t>
  </si>
  <si>
    <t>DÖNEN VARLIKLAR TOPLAMI</t>
  </si>
  <si>
    <t>TOTAL OF CURRENT ASSETS</t>
  </si>
  <si>
    <t>DURAN VARLIKLAR</t>
  </si>
  <si>
    <t>FIXED ASSETS</t>
  </si>
  <si>
    <t>COMMERCIAL RECEIVABLES</t>
  </si>
  <si>
    <t>Alacak Senetleri Reeskontu (-)</t>
  </si>
  <si>
    <t>REDISCOUNT OF NOTES RECEIVABLE (-)</t>
  </si>
  <si>
    <t>Şüpheli Alacaklar Karşılığı (-)</t>
  </si>
  <si>
    <t>ALLOWANCE FOR SPECIFIC DOUBTFUL DEBTS (-)</t>
  </si>
  <si>
    <t>DUE FROM SUBSIDIARES</t>
  </si>
  <si>
    <t>OTHER MISC.RECEIVABLES</t>
  </si>
  <si>
    <t>REDISCOUNTS OTHER / PROMISSORY</t>
  </si>
  <si>
    <t>PROV./ OTHER DOUBTFUL RECEIVA</t>
  </si>
  <si>
    <t>Mali Duran Varlıklar</t>
  </si>
  <si>
    <t>FINANCIAL FIXED ASSETS</t>
  </si>
  <si>
    <t>Bağlı Menkul Kıymetler</t>
  </si>
  <si>
    <t>LONG TERM SECURITIES</t>
  </si>
  <si>
    <t>Bağlı Menkul Kıymetler Değer Düşüklüğü Krş.(-)</t>
  </si>
  <si>
    <t>PROV./ DECREASE IN VALUE OF S</t>
  </si>
  <si>
    <t>İştirakler</t>
  </si>
  <si>
    <t>AFFILIATES</t>
  </si>
  <si>
    <t>İştiraklere Sermaye Taahhütleri (-)</t>
  </si>
  <si>
    <t>SHARE CAPITAL COMMITMENTS TO A.</t>
  </si>
  <si>
    <t>İştiraklere Sermaye Payları Değer Düşüklüğü Krş.(-)</t>
  </si>
  <si>
    <t>DECR.IN VALUE OF AFF. SHARES</t>
  </si>
  <si>
    <t>Bağlı Ortaklıklar</t>
  </si>
  <si>
    <t>SUBSIDIARIES</t>
  </si>
  <si>
    <t>Bağlı Ortaklıklara Sermaye Taahh. (-)</t>
  </si>
  <si>
    <t xml:space="preserve"> COMMITMENTS TO SUBSIDIARIES</t>
  </si>
  <si>
    <t>Bağlı Ortaklıklar Sermaye Payları Değer Düş.Karş.(-)</t>
  </si>
  <si>
    <t>PROV./ DECR.IN VALUE OF AFF.</t>
  </si>
  <si>
    <t>Diğer Mali Duran Varlıklar</t>
  </si>
  <si>
    <t xml:space="preserve">OTHER FINANCIAL FIXED ASSETS </t>
  </si>
  <si>
    <t>Diğer Mali Duran Varlıklar Karşılığı (-)</t>
  </si>
  <si>
    <t>PROV./OTHER FINANCIAL FIXED</t>
  </si>
  <si>
    <t>Maddi Duran Varlıklar</t>
  </si>
  <si>
    <t>TANGIBLE FIXED ASSETS</t>
  </si>
  <si>
    <t>Arazi ve Arsalar</t>
  </si>
  <si>
    <t>Yeraltı ve Yerüstü Düzenleri</t>
  </si>
  <si>
    <t>LAND IMPROVEMENTS</t>
  </si>
  <si>
    <t>Binalar</t>
  </si>
  <si>
    <t>BUILDINGS</t>
  </si>
  <si>
    <t>Tesis. Makina ve Cihazlar</t>
  </si>
  <si>
    <t>MACHINERY INSTALLATIONS AND EQ</t>
  </si>
  <si>
    <t>Taşıtlar</t>
  </si>
  <si>
    <t>TRANSPORTATION VEHICLES</t>
  </si>
  <si>
    <t>Demirbaşlar</t>
  </si>
  <si>
    <t>FURNITURE / FIXTURES AND FITTI</t>
  </si>
  <si>
    <t>Diğer Maddi Duran Varlıklar</t>
  </si>
  <si>
    <t>OTHER TANGIBLE FIXED ASSETS</t>
  </si>
  <si>
    <t>Birikmiş Amortismanlar (-)</t>
  </si>
  <si>
    <t>ACCUMULATED DEPRECIATIONS</t>
  </si>
  <si>
    <t>Yapılmakta Olan Yatırımlar</t>
  </si>
  <si>
    <t>CONSTRUCTION IN PROGRESS</t>
  </si>
  <si>
    <t>Verilen Avanslar</t>
  </si>
  <si>
    <t>ADVANCES GIVEN</t>
  </si>
  <si>
    <t>Maddi Olmayan Duran Varlıklar</t>
  </si>
  <si>
    <t>INTANGIBLE FIXED ASSETS</t>
  </si>
  <si>
    <t>Haklar</t>
  </si>
  <si>
    <t>RIGHTS</t>
  </si>
  <si>
    <t>Şerefiye</t>
  </si>
  <si>
    <t>GOODWILL</t>
  </si>
  <si>
    <t>Kuruluş ve Örgütlenme Giderleri</t>
  </si>
  <si>
    <t>PRE-OPERATING EXPENSES</t>
  </si>
  <si>
    <t>Araştırma ve Geliştirme Giderleri</t>
  </si>
  <si>
    <t>RESEARCH / DEVELOPMENT EXPEN</t>
  </si>
  <si>
    <t>Özel Maliyetler</t>
  </si>
  <si>
    <t>SPECIAL COSTS</t>
  </si>
  <si>
    <t>Diğer Maddi Olmayan Duran Varlıklar</t>
  </si>
  <si>
    <t>OTHER INTANGIBLE FIXED ASSETS</t>
  </si>
  <si>
    <t>Özel Tükenmeye Tabi Varlıklar</t>
  </si>
  <si>
    <t>SPECIAL AMORTIZABLE ASSE</t>
  </si>
  <si>
    <t>Arama Giderleri</t>
  </si>
  <si>
    <t>EXPLORATION EXPENSES</t>
  </si>
  <si>
    <t>Hazırlık ve Geliştirme Giderleri</t>
  </si>
  <si>
    <t>PREP.AND DEV.EXPENSES</t>
  </si>
  <si>
    <t>Diğer Özel Tükenmeye Tabi Varlıklar</t>
  </si>
  <si>
    <t>OTHER SPECIAL AMORTIZABLE ASSE</t>
  </si>
  <si>
    <t>Birikmiş Tükenme Payları (-)</t>
  </si>
  <si>
    <t>Gelecek Yıllara Ait Gid.ve Gelir Tahakukları</t>
  </si>
  <si>
    <t>PREPAID EXPENSES FUTURE PERIO</t>
  </si>
  <si>
    <t>Gelecek Yıllara Ait Giderler</t>
  </si>
  <si>
    <t>Gelir Tahhakkukları</t>
  </si>
  <si>
    <t>Diğer Duran Varlıklar</t>
  </si>
  <si>
    <t>Gelecek Yıllarda İndirilecek KDV</t>
  </si>
  <si>
    <t>DEDUCTABLE V.A.T. FUTURE YEARS</t>
  </si>
  <si>
    <t>Gelecek Yıllar İhtiyacı Stoklar</t>
  </si>
  <si>
    <t>INVENTORIES FOR FUTURE NEEDS</t>
  </si>
  <si>
    <t>Elden Çıkarılacak Stoklar ve Maddi Duran Varlıklar</t>
  </si>
  <si>
    <t>INVENTORIES HELD FOR SALE</t>
  </si>
  <si>
    <t>PREPAID TAXES AND FUNDS</t>
  </si>
  <si>
    <t>Diğer Çeşitli Duran Varlıklar</t>
  </si>
  <si>
    <t>OTHER FIXED ASSETS</t>
  </si>
  <si>
    <t>PROVISIONS FOR STOCK LOSSES</t>
  </si>
  <si>
    <t>DURAN VARLIKLAR TOPLAMI</t>
  </si>
  <si>
    <t>TOTAL OF FIXED ASSETS</t>
  </si>
  <si>
    <t>AKTİF (VARLIKLAR) TOPLAMI</t>
  </si>
  <si>
    <t>TOTAL OF ASSETS</t>
  </si>
  <si>
    <t>PASİF (KAYNAKLAR)</t>
  </si>
  <si>
    <t>LIABILITIES</t>
  </si>
  <si>
    <t>KISA VADELİ YABANCI KAYNAK</t>
  </si>
  <si>
    <t>SHORT TERM EXTERNAL RESOURCES</t>
  </si>
  <si>
    <t>Mali Borçlar</t>
  </si>
  <si>
    <t xml:space="preserve"> FINANCIAL  LIABILITIES</t>
  </si>
  <si>
    <t>Banka Kredileri</t>
  </si>
  <si>
    <t>BANK LOANS</t>
  </si>
  <si>
    <t>K.V Kredilerin Anapara Taksitleri ve Faizleri</t>
  </si>
  <si>
    <t>CURRENT PORTION OF LONG TERM L</t>
  </si>
  <si>
    <t>Tahvil. Anapara. Borç. Taksit ve Faizleri</t>
  </si>
  <si>
    <t>SECURITY PRINCIPLE / INTEREST</t>
  </si>
  <si>
    <t>Çıkarılmış Bonolar ve Senetler</t>
  </si>
  <si>
    <t>BONDS / NOTES ISSUED</t>
  </si>
  <si>
    <t>Çıkarılmış Diğer Menkul Kıymetler</t>
  </si>
  <si>
    <t>OTHER SECURITIES ISSUED</t>
  </si>
  <si>
    <t>Menkul Kıymetler İhraç Farkı (-)</t>
  </si>
  <si>
    <t>VALUE DEFERENCE ON SEC. ISSUE</t>
  </si>
  <si>
    <t>Diğer Mali Borçlar</t>
  </si>
  <si>
    <t>OTHER FINANCIAL LIABILITIES</t>
  </si>
  <si>
    <t>Ticari Borçlar</t>
  </si>
  <si>
    <t>TRADE  PAYABLES</t>
  </si>
  <si>
    <t>Satıcılar</t>
  </si>
  <si>
    <t>ACCOUNTS PAYABLE</t>
  </si>
  <si>
    <t>Borç Senetleri</t>
  </si>
  <si>
    <t>NOTES PAYABLE</t>
  </si>
  <si>
    <t>Borç Senetleri Reeskontu (-)</t>
  </si>
  <si>
    <t>REDISCOUNTS  OF  NOTES  PAYABLE</t>
  </si>
  <si>
    <t>Alınan Depozito ve Teminatlar</t>
  </si>
  <si>
    <t>DEPOSITS  AND  GUARANTEES  RECEIV</t>
  </si>
  <si>
    <t>Diğer Ticari Borçlar</t>
  </si>
  <si>
    <t>OTHER  TRADE  PAYABLES</t>
  </si>
  <si>
    <t>Diğer Borçlar</t>
  </si>
  <si>
    <t>OTHER   PAYABLES</t>
  </si>
  <si>
    <t>Ortaklara Borçlar</t>
  </si>
  <si>
    <t>DUE  FROM  SHAREHOLDERS</t>
  </si>
  <si>
    <t>İstiraklere Borçlar</t>
  </si>
  <si>
    <t>DUE  FROM  AFFILIATES</t>
  </si>
  <si>
    <t>Bağlı Ortaklıklara Borçlar</t>
  </si>
  <si>
    <t>DUE  FROM  SUBSIDIARIES</t>
  </si>
  <si>
    <t>Personele Borçlar</t>
  </si>
  <si>
    <t>DUE  FROM  STAFF</t>
  </si>
  <si>
    <t>Diğer Çeşitli Borçlar</t>
  </si>
  <si>
    <t>OTHER  MISC.  PAYABLES</t>
  </si>
  <si>
    <t>Diğer Borç Senetleri Reeskontu (-)</t>
  </si>
  <si>
    <t>REDISCOUNTS  OF OTHER  NOTES</t>
  </si>
  <si>
    <t>Alınan Avanslar</t>
  </si>
  <si>
    <t>Alınan Sipariş Avansları</t>
  </si>
  <si>
    <t>Alınan Diğer Avanslar</t>
  </si>
  <si>
    <t>Yıllara Yaygın İnş. ve Onarım Hakedişleri</t>
  </si>
  <si>
    <t>35.Yıllara Yaygın İnş. ve Onarım Hakedişleri</t>
  </si>
  <si>
    <t>Ödenecek Vergi ve Diğer Yükümlülükler</t>
  </si>
  <si>
    <t>TAXES  AND OTHER LIABILITIES</t>
  </si>
  <si>
    <t>Ödenecek Vergi ve Fonlar</t>
  </si>
  <si>
    <t>TAXES  AND  FUNDS  PAYABLE</t>
  </si>
  <si>
    <t>Ödenecek Sosyal Güvenlik Kesintileri</t>
  </si>
  <si>
    <t>SOCIAL  SECURITY  DEDUCT. PAYABL.</t>
  </si>
  <si>
    <t>Vadesi Geçmiş,Ertelenmiş veya Taksitlendirilmiş</t>
  </si>
  <si>
    <t>OTHER  DUTIES  PAYABLE</t>
  </si>
  <si>
    <t>Ödenecek Diğer Yükümlülükler</t>
  </si>
  <si>
    <t>OTHER  LIABILITIES</t>
  </si>
  <si>
    <t>Borç ve Gider Karşılıkları</t>
  </si>
  <si>
    <t>RESERVES FOR DEBTS AND EXPENSES</t>
  </si>
  <si>
    <t xml:space="preserve">Dönem Karı Vergi ve Diğer Yasal </t>
  </si>
  <si>
    <t>PROV.  TAX  AND  OTHER  DUTIES  ON</t>
  </si>
  <si>
    <t>Dönem Karının Peşin Ödenen Vergi ve Diğer</t>
  </si>
  <si>
    <t>PREPAID  INCOME  TAX / DUTIES</t>
  </si>
  <si>
    <t>Kıdem Tazminatı Karşılığı</t>
  </si>
  <si>
    <t>PROV./ TERMINATION INDEMNITIES</t>
  </si>
  <si>
    <t>Diğer Borç ve Gider Karşılıkları</t>
  </si>
  <si>
    <t>PROV. / OTHER  LIABILITIES</t>
  </si>
  <si>
    <t>Gelecek Aylara Ait Gelirler ve Gid. Tahakkuk</t>
  </si>
  <si>
    <t>INCOMES AND REALIZED EXPENSES OF COMING MONTHS</t>
  </si>
  <si>
    <t>Gelecek Aylara Ait Gelirler</t>
  </si>
  <si>
    <t>DEFERRED  INCOME</t>
  </si>
  <si>
    <t>Gider Tahakkukları</t>
  </si>
  <si>
    <t>EXPENSE  ACCRUALS</t>
  </si>
  <si>
    <t>Diğer Kısa Vadeli Yabancı Kaynaklar</t>
  </si>
  <si>
    <t>OTHER SHORT - TERM EXTERNAL RESOURCES</t>
  </si>
  <si>
    <t>Hesaplanan KDV</t>
  </si>
  <si>
    <t>CALCULATED V.A.T.</t>
  </si>
  <si>
    <t>Merkez ve Şubeler Cari Hesabı</t>
  </si>
  <si>
    <t>HO  BRANCH  CURRENT  ACCOUNTS</t>
  </si>
  <si>
    <t>Sayım ve Tesellüm Fazlaları</t>
  </si>
  <si>
    <t>STOCK  COUNT  GAINS</t>
  </si>
  <si>
    <t>Diğer Çeşitli Yabancı Kaynaklar</t>
  </si>
  <si>
    <t>OTHER  SHORT  TERM  LIABILITIES</t>
  </si>
  <si>
    <t>KISA VADELİ YABANCI KAYNAKLAR TOP.</t>
  </si>
  <si>
    <t>TOTAL OF SHORT TERM EXTERNAL RESOURCES</t>
  </si>
  <si>
    <t>UZUN VADELİ YABANCI KAYNAKLAR</t>
  </si>
  <si>
    <t>LONG TERM EXTERNAL RESOURCES</t>
  </si>
  <si>
    <t>Banka Borçları</t>
  </si>
  <si>
    <t>BANK  CREDITS</t>
  </si>
  <si>
    <t>Çıkarılmış Tahviller</t>
  </si>
  <si>
    <t>BONDS  ISSUED</t>
  </si>
  <si>
    <t>OTHER  SECURITIES  ISSUED</t>
  </si>
  <si>
    <t>VAKUE  DIFF.  ON  SECURITIES  ISSU (-)</t>
  </si>
  <si>
    <t>OTHER  FINANCIAL  LIABILITIES</t>
  </si>
  <si>
    <t>ACCOUNTS  PAYABLE</t>
  </si>
  <si>
    <t>NOTES  PAYABLE</t>
  </si>
  <si>
    <t>OTHER  PAYABLES</t>
  </si>
  <si>
    <t>DUE  TO  SHAREHOLDERS</t>
  </si>
  <si>
    <t>İştiraklere Borçlar</t>
  </si>
  <si>
    <t>DUE  TO  AFFILIATES</t>
  </si>
  <si>
    <t>DUE  TO  SUBSIDIARIES</t>
  </si>
  <si>
    <t>REDISCOUNT  ON  OTHER  NOTES  PAY.</t>
  </si>
  <si>
    <t>Kamuya Olan Ertelenmiş Veya</t>
  </si>
  <si>
    <t>PAYABLES  TO  GOVERNMENT</t>
  </si>
  <si>
    <t>ADVANCES RECEIVED</t>
  </si>
  <si>
    <t>PROV. /  DEBTS &amp; EXP.</t>
  </si>
  <si>
    <t>PROV. / RETIREMENT  FEES</t>
  </si>
  <si>
    <t>PROV. / OTHER  DEBTS &amp; EXP.</t>
  </si>
  <si>
    <t>Gelecek Yıllara Ait Gel.ve Gid.Karşılıkları</t>
  </si>
  <si>
    <t>INC.  RELATING  TO  FUTURE  PERIODS</t>
  </si>
  <si>
    <t>Gelecek Yıllara Ait Gelirler</t>
  </si>
  <si>
    <t>Diğer Uzun Vadeli Yabancı Kaynaklar</t>
  </si>
  <si>
    <t>OTHER  LONG  TERM.  LIABILITIES</t>
  </si>
  <si>
    <t>Gelecek Yıllara Ertelenen veya Terkin</t>
  </si>
  <si>
    <t>VAT  DEFERED  TO  FOLLOWING  YEARS</t>
  </si>
  <si>
    <t>Tesise Katılma Payları</t>
  </si>
  <si>
    <t>INSTALL. PARTICIPATION  SHARES</t>
  </si>
  <si>
    <t>Diğer Çeşitli Uzun Vadeli Yabancı Kaynaklar</t>
  </si>
  <si>
    <t>UZUN VADELİ YABANCI KAYNAKLAR TOP.</t>
  </si>
  <si>
    <t>TOTAL OF LONG TERM EXTERNAL RESOURCES</t>
  </si>
  <si>
    <t>ÖZKAYNAKLAR</t>
  </si>
  <si>
    <t>EQUITY</t>
  </si>
  <si>
    <t>Ödenmiş Sermaye</t>
  </si>
  <si>
    <t>PAID-UP CAPITAL</t>
  </si>
  <si>
    <t>Sermaye</t>
  </si>
  <si>
    <t>CAPITAL</t>
  </si>
  <si>
    <t>Ödenmemiş Sermaye (-)</t>
  </si>
  <si>
    <t>OUTSTANDING CAPITAL (-)</t>
  </si>
  <si>
    <t>Sermaye Yedekleri</t>
  </si>
  <si>
    <t>CAPITAL  RESERVES</t>
  </si>
  <si>
    <t>Hisse Senetleri İhraç Primleri</t>
  </si>
  <si>
    <t>ISSUANCE  PREMIUM  ON  STOCK  SHAR</t>
  </si>
  <si>
    <t>Hisse Senedi İptal Karları</t>
  </si>
  <si>
    <t>PROFIT  ON  CANCELLED  SHARES</t>
  </si>
  <si>
    <t>M.D.V Yeniden Değerleme Artışları</t>
  </si>
  <si>
    <t>INCREASES FORM REVALUATION OF FIXED TANGIBLE ASSETS</t>
  </si>
  <si>
    <t>İştirakler Yeniden Değerleme Artışları</t>
  </si>
  <si>
    <t>REVALUATION  OF  INVEST.</t>
  </si>
  <si>
    <t>Diğer Sermaye Yedekleri</t>
  </si>
  <si>
    <t>OTHER  CAPITAL  RESERVES</t>
  </si>
  <si>
    <t>Kar Yedekleri</t>
  </si>
  <si>
    <t>OTHER  RESERVES</t>
  </si>
  <si>
    <t>Yasal Yedekler</t>
  </si>
  <si>
    <t>LEGAL  RESERVES</t>
  </si>
  <si>
    <t>Statü Yedekleri</t>
  </si>
  <si>
    <t>STATUTORY RESERVES</t>
  </si>
  <si>
    <t>Olağanüstü Yedekler</t>
  </si>
  <si>
    <t>EXTRA ORDINARY  RESERVES</t>
  </si>
  <si>
    <t>Diğer Kar Yedekleri</t>
  </si>
  <si>
    <t>OTHER  RESERVES OF PROFIT</t>
  </si>
  <si>
    <t>Özel Fonlar</t>
  </si>
  <si>
    <t>SPECIAL  FUNDS</t>
  </si>
  <si>
    <t>Geçmiş Yıllar Karları</t>
  </si>
  <si>
    <t>PROFIT OF PREVIOUS YEARS</t>
  </si>
  <si>
    <t>Geçmiş Yıllar Zararları (-)</t>
  </si>
  <si>
    <t>LOSSES OF PREVIOUS YEARS</t>
  </si>
  <si>
    <t>Geçmiş Yıllar Zararları</t>
  </si>
  <si>
    <t>LOSSES FROM PREVIOUS YEARS</t>
  </si>
  <si>
    <t>Dönem Net Karı (Zararı)</t>
  </si>
  <si>
    <t>NET INCOME FOR THE PERIOD</t>
  </si>
  <si>
    <t>Dönem Net Karı</t>
  </si>
  <si>
    <t>Dönem Net Zararı (-)</t>
  </si>
  <si>
    <t>NET LOSS FOR THE PERIOD</t>
  </si>
  <si>
    <t>ÖZKAYNAKLAR TOPLAMI</t>
  </si>
  <si>
    <t>TOTAL EQUITY</t>
  </si>
  <si>
    <t>PASİF (KAYNAKLAR) TOPLAMI</t>
  </si>
  <si>
    <t>TOTAL LIABILITIES</t>
  </si>
  <si>
    <t>Diğer Ticari Borçlar -Yurt Dışı satıcılar</t>
  </si>
  <si>
    <t>OTHER  TRADE  PAYABLES - DOMESTİC SELLERS</t>
  </si>
  <si>
    <t>SECURITIES</t>
  </si>
  <si>
    <t>LIQUID ASSETS</t>
  </si>
  <si>
    <t>BİLANÇO / BALANCE SHEET</t>
  </si>
  <si>
    <t>ASSETS</t>
  </si>
  <si>
    <t>31.12.20..</t>
  </si>
  <si>
    <t>... A.Ş. / … JOINT STOCK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</si>
</sst>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#,##0\ &quot;TL&quot;;[Red]\-#,##0\ &quot;TL&quot;"/>
    <numFmt numFmtId="201" formatCode="#,##0.00\ \$"/>
  </numFmts>
  <fonts count="11">
    <font>
      <sz val="10"/>
      <name val="Arial Tur"/>
      <charset val="162"/>
    </font>
    <font>
      <sz val="10"/>
      <name val="MS Sans Serif"/>
      <charset val="162"/>
    </font>
    <font>
      <sz val="8"/>
      <name val="Arial Tur"/>
      <charset val="162"/>
    </font>
    <font>
      <b/>
      <sz val="8"/>
      <color indexed="8"/>
      <name val="Arial"/>
      <family val="2"/>
      <charset val="162"/>
    </font>
    <font>
      <sz val="8"/>
      <color indexed="81"/>
      <name val="Tahoma"/>
      <charset val="162"/>
    </font>
    <font>
      <sz val="8"/>
      <color indexed="8"/>
      <name val="Arial Tur"/>
      <charset val="162"/>
    </font>
    <font>
      <sz val="8"/>
      <color indexed="8"/>
      <name val="Arial"/>
      <family val="2"/>
      <charset val="162"/>
    </font>
    <font>
      <u/>
      <sz val="8"/>
      <color indexed="8"/>
      <name val="Arial Tur"/>
      <family val="2"/>
      <charset val="162"/>
    </font>
    <font>
      <sz val="8"/>
      <color indexed="8"/>
      <name val="Arial"/>
      <charset val="162"/>
    </font>
    <font>
      <b/>
      <sz val="8"/>
      <color indexed="9"/>
      <name val="Arial Tur"/>
      <charset val="162"/>
    </font>
    <font>
      <b/>
      <sz val="8"/>
      <color indexed="9"/>
      <name val="Arial Tur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73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0" borderId="0" xfId="0" applyFont="1" applyProtection="1"/>
    <xf numFmtId="14" fontId="6" fillId="2" borderId="9" xfId="2" applyNumberFormat="1" applyFont="1" applyFill="1" applyBorder="1" applyAlignment="1" applyProtection="1">
      <alignment horizontal="center"/>
    </xf>
    <xf numFmtId="14" fontId="3" fillId="2" borderId="9" xfId="2" applyNumberFormat="1" applyFont="1" applyFill="1" applyBorder="1" applyAlignment="1" applyProtection="1">
      <alignment horizontal="left"/>
    </xf>
    <xf numFmtId="14" fontId="3" fillId="2" borderId="10" xfId="1" applyNumberFormat="1" applyFont="1" applyFill="1" applyBorder="1" applyAlignment="1" applyProtection="1">
      <alignment horizontal="center"/>
    </xf>
    <xf numFmtId="14" fontId="3" fillId="2" borderId="11" xfId="2" applyNumberFormat="1" applyFont="1" applyFill="1" applyBorder="1" applyAlignment="1" applyProtection="1">
      <alignment horizontal="center"/>
    </xf>
    <xf numFmtId="14" fontId="3" fillId="2" borderId="1" xfId="2" applyNumberFormat="1" applyFont="1" applyFill="1" applyBorder="1" applyAlignment="1" applyProtection="1">
      <alignment horizontal="left"/>
    </xf>
    <xf numFmtId="14" fontId="3" fillId="2" borderId="6" xfId="1" applyNumberFormat="1" applyFont="1" applyFill="1" applyBorder="1" applyAlignment="1" applyProtection="1">
      <alignment horizontal="center"/>
    </xf>
    <xf numFmtId="0" fontId="3" fillId="2" borderId="3" xfId="2" applyFont="1" applyFill="1" applyBorder="1" applyAlignment="1" applyProtection="1">
      <alignment horizontal="center"/>
    </xf>
    <xf numFmtId="14" fontId="3" fillId="2" borderId="3" xfId="2" applyNumberFormat="1" applyFont="1" applyFill="1" applyBorder="1" applyAlignment="1" applyProtection="1">
      <alignment horizontal="left"/>
    </xf>
    <xf numFmtId="4" fontId="3" fillId="2" borderId="8" xfId="1" applyNumberFormat="1" applyFont="1" applyFill="1" applyBorder="1" applyAlignment="1" applyProtection="1">
      <alignment horizontal="right"/>
    </xf>
    <xf numFmtId="0" fontId="3" fillId="2" borderId="11" xfId="2" applyFont="1" applyFill="1" applyBorder="1" applyAlignment="1" applyProtection="1">
      <alignment horizontal="center"/>
    </xf>
    <xf numFmtId="14" fontId="3" fillId="2" borderId="1" xfId="2" applyNumberFormat="1" applyFont="1" applyFill="1" applyBorder="1" applyAlignment="1" applyProtection="1"/>
    <xf numFmtId="4" fontId="3" fillId="2" borderId="6" xfId="1" applyNumberFormat="1" applyFont="1" applyFill="1" applyBorder="1" applyAlignment="1" applyProtection="1">
      <alignment horizontal="right"/>
    </xf>
    <xf numFmtId="0" fontId="3" fillId="0" borderId="1" xfId="2" applyFont="1" applyFill="1" applyBorder="1" applyAlignment="1" applyProtection="1">
      <alignment horizontal="center"/>
    </xf>
    <xf numFmtId="0" fontId="3" fillId="0" borderId="1" xfId="2" applyFont="1" applyFill="1" applyBorder="1" applyAlignment="1" applyProtection="1"/>
    <xf numFmtId="4" fontId="3" fillId="0" borderId="6" xfId="1" applyNumberFormat="1" applyFont="1" applyFill="1" applyBorder="1" applyAlignment="1" applyProtection="1">
      <alignment horizontal="right"/>
    </xf>
    <xf numFmtId="0" fontId="3" fillId="0" borderId="11" xfId="2" applyFont="1" applyFill="1" applyBorder="1" applyAlignment="1" applyProtection="1">
      <alignment horizontal="center"/>
    </xf>
    <xf numFmtId="0" fontId="3" fillId="0" borderId="1" xfId="0" applyFont="1" applyBorder="1" applyProtection="1"/>
    <xf numFmtId="0" fontId="6" fillId="0" borderId="2" xfId="2" applyFont="1" applyFill="1" applyBorder="1" applyAlignment="1" applyProtection="1">
      <alignment horizontal="center"/>
    </xf>
    <xf numFmtId="0" fontId="6" fillId="0" borderId="2" xfId="2" applyFont="1" applyFill="1" applyBorder="1" applyAlignment="1" applyProtection="1">
      <alignment horizontal="left"/>
    </xf>
    <xf numFmtId="0" fontId="6" fillId="0" borderId="0" xfId="0" applyFont="1" applyProtection="1"/>
    <xf numFmtId="4" fontId="6" fillId="0" borderId="7" xfId="1" applyNumberFormat="1" applyFont="1" applyFill="1" applyBorder="1" applyAlignment="1" applyProtection="1">
      <alignment horizontal="right"/>
    </xf>
    <xf numFmtId="0" fontId="3" fillId="0" borderId="12" xfId="2" applyFont="1" applyFill="1" applyBorder="1" applyAlignment="1" applyProtection="1">
      <alignment horizontal="center"/>
    </xf>
    <xf numFmtId="0" fontId="6" fillId="0" borderId="2" xfId="2" applyFont="1" applyFill="1" applyBorder="1" applyAlignment="1" applyProtection="1"/>
    <xf numFmtId="0" fontId="3" fillId="0" borderId="1" xfId="2" applyFont="1" applyFill="1" applyBorder="1" applyAlignment="1" applyProtection="1">
      <alignment horizontal="left"/>
    </xf>
    <xf numFmtId="0" fontId="6" fillId="0" borderId="3" xfId="0" applyFont="1" applyBorder="1" applyProtection="1"/>
    <xf numFmtId="0" fontId="6" fillId="0" borderId="3" xfId="2" applyFont="1" applyFill="1" applyBorder="1" applyAlignment="1" applyProtection="1">
      <alignment horizontal="left"/>
    </xf>
    <xf numFmtId="0" fontId="3" fillId="0" borderId="3" xfId="0" applyFont="1" applyBorder="1" applyProtection="1"/>
    <xf numFmtId="0" fontId="6" fillId="0" borderId="4" xfId="2" applyFont="1" applyFill="1" applyBorder="1" applyAlignment="1" applyProtection="1"/>
    <xf numFmtId="0" fontId="3" fillId="2" borderId="1" xfId="2" applyFont="1" applyFill="1" applyBorder="1" applyAlignment="1" applyProtection="1"/>
    <xf numFmtId="0" fontId="3" fillId="2" borderId="1" xfId="2" applyFont="1" applyFill="1" applyBorder="1" applyAlignment="1" applyProtection="1">
      <alignment horizontal="center"/>
    </xf>
    <xf numFmtId="0" fontId="3" fillId="2" borderId="1" xfId="2" applyFont="1" applyFill="1" applyBorder="1" applyAlignment="1" applyProtection="1">
      <alignment horizontal="left"/>
    </xf>
    <xf numFmtId="0" fontId="5" fillId="0" borderId="0" xfId="0" applyFont="1" applyFill="1" applyProtection="1"/>
    <xf numFmtId="0" fontId="6" fillId="0" borderId="2" xfId="0" applyFont="1" applyBorder="1" applyProtection="1"/>
    <xf numFmtId="0" fontId="6" fillId="0" borderId="13" xfId="2" applyFont="1" applyFill="1" applyBorder="1" applyAlignment="1" applyProtection="1">
      <alignment horizontal="center"/>
    </xf>
    <xf numFmtId="0" fontId="6" fillId="0" borderId="13" xfId="2" applyFont="1" applyFill="1" applyBorder="1" applyAlignment="1" applyProtection="1">
      <alignment horizontal="left"/>
    </xf>
    <xf numFmtId="0" fontId="6" fillId="0" borderId="14" xfId="0" applyFont="1" applyBorder="1" applyProtection="1"/>
    <xf numFmtId="0" fontId="6" fillId="0" borderId="3" xfId="2" applyFont="1" applyFill="1" applyBorder="1" applyAlignment="1" applyProtection="1"/>
    <xf numFmtId="4" fontId="3" fillId="0" borderId="8" xfId="1" applyNumberFormat="1" applyFont="1" applyFill="1" applyBorder="1" applyAlignment="1" applyProtection="1">
      <alignment horizontal="right"/>
    </xf>
    <xf numFmtId="0" fontId="6" fillId="0" borderId="1" xfId="0" applyFont="1" applyBorder="1" applyProtection="1"/>
    <xf numFmtId="0" fontId="6" fillId="0" borderId="4" xfId="2" applyFont="1" applyFill="1" applyBorder="1" applyAlignment="1" applyProtection="1">
      <alignment horizontal="left"/>
    </xf>
    <xf numFmtId="0" fontId="3" fillId="3" borderId="1" xfId="2" applyFont="1" applyFill="1" applyBorder="1" applyAlignment="1" applyProtection="1">
      <alignment horizontal="left" vertical="center"/>
    </xf>
    <xf numFmtId="4" fontId="3" fillId="3" borderId="6" xfId="1" applyNumberFormat="1" applyFont="1" applyFill="1" applyBorder="1" applyAlignment="1" applyProtection="1">
      <alignment horizontal="right" vertical="center"/>
    </xf>
    <xf numFmtId="0" fontId="3" fillId="0" borderId="0" xfId="2" applyFont="1" applyFill="1" applyBorder="1" applyAlignment="1" applyProtection="1">
      <alignment horizontal="center"/>
    </xf>
    <xf numFmtId="0" fontId="6" fillId="0" borderId="0" xfId="2" applyNumberFormat="1" applyFont="1" applyFill="1" applyBorder="1" applyProtection="1"/>
    <xf numFmtId="201" fontId="6" fillId="0" borderId="0" xfId="2" applyNumberFormat="1" applyFont="1" applyFill="1" applyBorder="1" applyAlignment="1" applyProtection="1">
      <alignment horizontal="right"/>
    </xf>
    <xf numFmtId="0" fontId="7" fillId="0" borderId="0" xfId="0" applyFont="1" applyProtection="1"/>
    <xf numFmtId="0" fontId="5" fillId="0" borderId="0" xfId="0" applyFont="1" applyFill="1" applyBorder="1" applyProtection="1"/>
    <xf numFmtId="0" fontId="5" fillId="0" borderId="0" xfId="0" applyFont="1" applyBorder="1" applyProtection="1"/>
    <xf numFmtId="15" fontId="5" fillId="0" borderId="0" xfId="0" applyNumberFormat="1" applyFont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/>
    </xf>
    <xf numFmtId="15" fontId="5" fillId="0" borderId="0" xfId="0" applyNumberFormat="1" applyFont="1" applyAlignment="1" applyProtection="1">
      <alignment horizontal="right"/>
    </xf>
    <xf numFmtId="0" fontId="3" fillId="2" borderId="15" xfId="2" applyFont="1" applyFill="1" applyBorder="1" applyAlignment="1" applyProtection="1">
      <alignment horizontal="center"/>
    </xf>
    <xf numFmtId="0" fontId="3" fillId="2" borderId="15" xfId="2" applyFont="1" applyFill="1" applyBorder="1" applyAlignment="1" applyProtection="1">
      <alignment horizontal="left"/>
    </xf>
    <xf numFmtId="4" fontId="3" fillId="2" borderId="5" xfId="1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3" fillId="3" borderId="9" xfId="2" applyFont="1" applyFill="1" applyBorder="1" applyAlignment="1" applyProtection="1">
      <alignment horizontal="center" vertical="center"/>
    </xf>
    <xf numFmtId="0" fontId="3" fillId="3" borderId="9" xfId="2" applyFont="1" applyFill="1" applyBorder="1" applyAlignment="1" applyProtection="1">
      <alignment horizontal="left" vertical="center"/>
    </xf>
    <xf numFmtId="4" fontId="3" fillId="3" borderId="10" xfId="1" applyNumberFormat="1" applyFont="1" applyFill="1" applyBorder="1" applyAlignment="1" applyProtection="1">
      <alignment horizontal="right"/>
    </xf>
    <xf numFmtId="0" fontId="8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horizontal="left"/>
    </xf>
    <xf numFmtId="0" fontId="6" fillId="0" borderId="0" xfId="2" applyFont="1" applyFill="1" applyBorder="1" applyAlignment="1" applyProtection="1">
      <alignment horizontal="left"/>
    </xf>
    <xf numFmtId="4" fontId="8" fillId="0" borderId="0" xfId="1" applyNumberFormat="1" applyFont="1" applyFill="1" applyBorder="1" applyAlignment="1" applyProtection="1">
      <alignment horizontal="right"/>
    </xf>
    <xf numFmtId="0" fontId="6" fillId="0" borderId="0" xfId="2" applyNumberFormat="1" applyFont="1" applyFill="1" applyBorder="1" applyAlignment="1" applyProtection="1">
      <alignment horizontal="center"/>
    </xf>
    <xf numFmtId="4" fontId="6" fillId="0" borderId="0" xfId="2" applyNumberFormat="1" applyFont="1" applyFill="1" applyBorder="1" applyAlignment="1" applyProtection="1">
      <alignment horizontal="right"/>
    </xf>
    <xf numFmtId="4" fontId="5" fillId="0" borderId="0" xfId="0" applyNumberFormat="1" applyFont="1" applyBorder="1" applyAlignment="1" applyProtection="1">
      <alignment horizontal="right"/>
    </xf>
    <xf numFmtId="4" fontId="5" fillId="0" borderId="0" xfId="0" applyNumberFormat="1" applyFont="1" applyAlignment="1" applyProtection="1">
      <alignment horizontal="right"/>
    </xf>
    <xf numFmtId="4" fontId="6" fillId="0" borderId="7" xfId="1" applyNumberFormat="1" applyFont="1" applyFill="1" applyBorder="1" applyAlignment="1" applyProtection="1">
      <alignment horizontal="right"/>
      <protection locked="0"/>
    </xf>
    <xf numFmtId="4" fontId="6" fillId="0" borderId="16" xfId="1" applyNumberFormat="1" applyFont="1" applyFill="1" applyBorder="1" applyAlignment="1" applyProtection="1">
      <alignment horizontal="right"/>
      <protection locked="0"/>
    </xf>
    <xf numFmtId="4" fontId="3" fillId="0" borderId="5" xfId="1" applyNumberFormat="1" applyFont="1" applyFill="1" applyBorder="1" applyAlignment="1" applyProtection="1">
      <alignment horizontal="right"/>
      <protection locked="0"/>
    </xf>
    <xf numFmtId="0" fontId="9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14" fontId="3" fillId="0" borderId="0" xfId="1" applyNumberFormat="1" applyFont="1" applyFill="1" applyBorder="1" applyAlignment="1" applyProtection="1">
      <alignment horizontal="center"/>
    </xf>
    <xf numFmtId="4" fontId="3" fillId="0" borderId="0" xfId="1" applyNumberFormat="1" applyFont="1" applyFill="1" applyBorder="1" applyAlignment="1" applyProtection="1">
      <alignment horizontal="right"/>
    </xf>
    <xf numFmtId="4" fontId="6" fillId="0" borderId="0" xfId="1" applyNumberFormat="1" applyFont="1" applyFill="1" applyBorder="1" applyAlignment="1" applyProtection="1">
      <alignment horizontal="right"/>
    </xf>
    <xf numFmtId="4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3" fillId="2" borderId="9" xfId="2" applyFont="1" applyFill="1" applyBorder="1" applyAlignment="1" applyProtection="1"/>
    <xf numFmtId="4" fontId="3" fillId="2" borderId="9" xfId="1" applyNumberFormat="1" applyFont="1" applyFill="1" applyBorder="1" applyAlignment="1" applyProtection="1">
      <alignment horizontal="right"/>
    </xf>
  </cellXfs>
  <cellStyles count="3">
    <cellStyle name="Currency_1__" xfId="1"/>
    <cellStyle name="Normal" xfId="0" builtinId="0"/>
    <cellStyle name="Normal_1__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54"/>
  <sheetViews>
    <sheetView tabSelected="1" topLeftCell="A109" zoomScaleNormal="100" workbookViewId="0">
      <selection activeCell="C130" sqref="C130"/>
    </sheetView>
  </sheetViews>
  <sheetFormatPr defaultRowHeight="11.25"/>
  <cols>
    <col min="1" max="1" width="3.42578125" style="1" customWidth="1"/>
    <col min="2" max="2" width="10.140625" style="1" customWidth="1"/>
    <col min="3" max="3" width="37.42578125" style="1" bestFit="1" customWidth="1"/>
    <col min="4" max="4" width="48.42578125" style="1" bestFit="1" customWidth="1"/>
    <col min="5" max="5" width="11.140625" style="68" customWidth="1"/>
    <col min="6" max="6" width="1.7109375" style="77" customWidth="1"/>
    <col min="7" max="7" width="2.85546875" style="1" customWidth="1"/>
    <col min="8" max="8" width="7.140625" style="1" customWidth="1"/>
    <col min="9" max="9" width="36.28515625" style="1" bestFit="1" customWidth="1"/>
    <col min="10" max="10" width="44.7109375" style="1" customWidth="1"/>
    <col min="11" max="11" width="12.7109375" style="57" customWidth="1"/>
    <col min="12" max="16384" width="9.140625" style="1"/>
  </cols>
  <sheetData>
    <row r="1" spans="1:11">
      <c r="A1" s="72" t="s">
        <v>378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3.5" customHeight="1" thickBot="1">
      <c r="A2" s="73" t="s">
        <v>375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2.75" thickTop="1" thickBot="1">
      <c r="A3" s="2"/>
      <c r="B3" s="3"/>
      <c r="C3" s="3" t="s">
        <v>0</v>
      </c>
      <c r="D3" s="3" t="s">
        <v>376</v>
      </c>
      <c r="E3" s="4" t="s">
        <v>377</v>
      </c>
      <c r="F3" s="74"/>
      <c r="G3" s="5"/>
      <c r="H3" s="6"/>
      <c r="I3" s="6" t="s">
        <v>200</v>
      </c>
      <c r="J3" s="6" t="s">
        <v>201</v>
      </c>
      <c r="K3" s="7" t="s">
        <v>377</v>
      </c>
    </row>
    <row r="4" spans="1:11" ht="12.75" thickTop="1" thickBot="1">
      <c r="A4" s="8">
        <v>1</v>
      </c>
      <c r="B4" s="9"/>
      <c r="C4" s="9" t="s">
        <v>2</v>
      </c>
      <c r="D4" s="9" t="s">
        <v>3</v>
      </c>
      <c r="E4" s="10">
        <f>(E5+E11+E17+E25+E34+E42+E45+E48)</f>
        <v>0</v>
      </c>
      <c r="F4" s="75"/>
      <c r="G4" s="11">
        <v>3</v>
      </c>
      <c r="H4" s="12"/>
      <c r="I4" s="12" t="s">
        <v>202</v>
      </c>
      <c r="J4" s="12" t="s">
        <v>203</v>
      </c>
      <c r="K4" s="13">
        <f>(K5+K13+K19+K26+K29+K31+K36+K41+K44)</f>
        <v>0</v>
      </c>
    </row>
    <row r="5" spans="1:11" ht="12.75" thickTop="1" thickBot="1">
      <c r="A5" s="14">
        <v>10</v>
      </c>
      <c r="B5" s="15"/>
      <c r="C5" s="15" t="s">
        <v>4</v>
      </c>
      <c r="D5" s="15" t="s">
        <v>374</v>
      </c>
      <c r="E5" s="16">
        <f>SUM(E6:E10)</f>
        <v>0</v>
      </c>
      <c r="F5" s="75"/>
      <c r="G5" s="17">
        <v>30</v>
      </c>
      <c r="H5" s="15"/>
      <c r="I5" s="15" t="s">
        <v>204</v>
      </c>
      <c r="J5" s="18" t="s">
        <v>205</v>
      </c>
      <c r="K5" s="16">
        <f>SUM(K6+K7+K8+K9+K10+K12-K11)</f>
        <v>0</v>
      </c>
    </row>
    <row r="6" spans="1:11" ht="12" thickTop="1">
      <c r="A6" s="19"/>
      <c r="B6" s="20">
        <v>100</v>
      </c>
      <c r="C6" s="20" t="s">
        <v>5</v>
      </c>
      <c r="D6" s="21" t="s">
        <v>6</v>
      </c>
      <c r="E6" s="69"/>
      <c r="F6" s="76"/>
      <c r="G6" s="23"/>
      <c r="H6" s="20">
        <v>300</v>
      </c>
      <c r="I6" s="24" t="s">
        <v>206</v>
      </c>
      <c r="J6" s="21" t="s">
        <v>207</v>
      </c>
      <c r="K6" s="69"/>
    </row>
    <row r="7" spans="1:11">
      <c r="A7" s="19"/>
      <c r="B7" s="20">
        <v>101</v>
      </c>
      <c r="C7" s="20" t="s">
        <v>7</v>
      </c>
      <c r="D7" s="21" t="s">
        <v>8</v>
      </c>
      <c r="E7" s="69"/>
      <c r="F7" s="76"/>
      <c r="G7" s="23"/>
      <c r="H7" s="20">
        <v>303</v>
      </c>
      <c r="I7" s="24" t="s">
        <v>208</v>
      </c>
      <c r="J7" s="21" t="s">
        <v>209</v>
      </c>
      <c r="K7" s="69"/>
    </row>
    <row r="8" spans="1:11">
      <c r="A8" s="19"/>
      <c r="B8" s="20">
        <v>102</v>
      </c>
      <c r="C8" s="20" t="s">
        <v>9</v>
      </c>
      <c r="D8" s="21" t="s">
        <v>10</v>
      </c>
      <c r="E8" s="69"/>
      <c r="F8" s="76"/>
      <c r="G8" s="23"/>
      <c r="H8" s="20">
        <v>304</v>
      </c>
      <c r="I8" s="24" t="s">
        <v>210</v>
      </c>
      <c r="J8" s="21" t="s">
        <v>211</v>
      </c>
      <c r="K8" s="69"/>
    </row>
    <row r="9" spans="1:11">
      <c r="A9" s="19"/>
      <c r="B9" s="20">
        <v>103</v>
      </c>
      <c r="C9" s="20" t="s">
        <v>11</v>
      </c>
      <c r="D9" s="21" t="s">
        <v>12</v>
      </c>
      <c r="E9" s="69"/>
      <c r="F9" s="76"/>
      <c r="G9" s="23"/>
      <c r="H9" s="20">
        <v>305</v>
      </c>
      <c r="I9" s="24" t="s">
        <v>212</v>
      </c>
      <c r="J9" s="21" t="s">
        <v>213</v>
      </c>
      <c r="K9" s="69"/>
    </row>
    <row r="10" spans="1:11" ht="12" thickBot="1">
      <c r="A10" s="19"/>
      <c r="B10" s="20">
        <v>108</v>
      </c>
      <c r="C10" s="20" t="s">
        <v>13</v>
      </c>
      <c r="D10" s="21" t="s">
        <v>14</v>
      </c>
      <c r="E10" s="69"/>
      <c r="F10" s="76"/>
      <c r="G10" s="23"/>
      <c r="H10" s="20">
        <v>306</v>
      </c>
      <c r="I10" s="24" t="s">
        <v>214</v>
      </c>
      <c r="J10" s="21" t="s">
        <v>215</v>
      </c>
      <c r="K10" s="69"/>
    </row>
    <row r="11" spans="1:11" ht="12.75" thickTop="1" thickBot="1">
      <c r="A11" s="14">
        <v>11</v>
      </c>
      <c r="B11" s="25"/>
      <c r="C11" s="25" t="s">
        <v>15</v>
      </c>
      <c r="D11" s="25" t="s">
        <v>373</v>
      </c>
      <c r="E11" s="16">
        <f>SUM(E12:E16)</f>
        <v>0</v>
      </c>
      <c r="F11" s="75"/>
      <c r="G11" s="23"/>
      <c r="H11" s="20">
        <v>308</v>
      </c>
      <c r="I11" s="24" t="s">
        <v>216</v>
      </c>
      <c r="J11" s="21" t="s">
        <v>217</v>
      </c>
      <c r="K11" s="69"/>
    </row>
    <row r="12" spans="1:11" ht="12.75" thickTop="1" thickBot="1">
      <c r="A12" s="19"/>
      <c r="B12" s="20">
        <v>110</v>
      </c>
      <c r="C12" s="20" t="s">
        <v>16</v>
      </c>
      <c r="D12" s="20" t="s">
        <v>17</v>
      </c>
      <c r="E12" s="69"/>
      <c r="F12" s="76"/>
      <c r="G12" s="23"/>
      <c r="H12" s="20">
        <v>309</v>
      </c>
      <c r="I12" s="24" t="s">
        <v>218</v>
      </c>
      <c r="J12" s="26" t="s">
        <v>219</v>
      </c>
      <c r="K12" s="69"/>
    </row>
    <row r="13" spans="1:11" ht="12.75" thickTop="1" thickBot="1">
      <c r="A13" s="19"/>
      <c r="B13" s="20">
        <v>111</v>
      </c>
      <c r="C13" s="20" t="s">
        <v>18</v>
      </c>
      <c r="D13" s="20" t="s">
        <v>19</v>
      </c>
      <c r="E13" s="69"/>
      <c r="F13" s="76"/>
      <c r="G13" s="17">
        <v>32</v>
      </c>
      <c r="H13" s="15"/>
      <c r="I13" s="15" t="s">
        <v>220</v>
      </c>
      <c r="J13" s="18" t="s">
        <v>221</v>
      </c>
      <c r="K13" s="16">
        <f>SUM(K14+K15-K16+K17+K18)</f>
        <v>0</v>
      </c>
    </row>
    <row r="14" spans="1:11" ht="12" thickTop="1">
      <c r="A14" s="19"/>
      <c r="B14" s="20">
        <v>112</v>
      </c>
      <c r="C14" s="20" t="s">
        <v>20</v>
      </c>
      <c r="D14" s="20" t="s">
        <v>21</v>
      </c>
      <c r="E14" s="69"/>
      <c r="F14" s="76"/>
      <c r="G14" s="23"/>
      <c r="H14" s="20">
        <v>320</v>
      </c>
      <c r="I14" s="24" t="s">
        <v>222</v>
      </c>
      <c r="J14" s="21" t="s">
        <v>223</v>
      </c>
      <c r="K14" s="69"/>
    </row>
    <row r="15" spans="1:11">
      <c r="A15" s="19"/>
      <c r="B15" s="20">
        <v>118</v>
      </c>
      <c r="C15" s="20" t="s">
        <v>22</v>
      </c>
      <c r="D15" s="20" t="s">
        <v>23</v>
      </c>
      <c r="E15" s="69"/>
      <c r="F15" s="76"/>
      <c r="G15" s="23"/>
      <c r="H15" s="20">
        <v>321</v>
      </c>
      <c r="I15" s="24" t="s">
        <v>224</v>
      </c>
      <c r="J15" s="21" t="s">
        <v>225</v>
      </c>
      <c r="K15" s="69"/>
    </row>
    <row r="16" spans="1:11" ht="12" thickBot="1">
      <c r="A16" s="19"/>
      <c r="B16" s="20">
        <v>119</v>
      </c>
      <c r="C16" s="20" t="s">
        <v>24</v>
      </c>
      <c r="D16" s="27" t="s">
        <v>25</v>
      </c>
      <c r="E16" s="69"/>
      <c r="F16" s="76"/>
      <c r="G16" s="23"/>
      <c r="H16" s="20">
        <v>322</v>
      </c>
      <c r="I16" s="24" t="s">
        <v>226</v>
      </c>
      <c r="J16" s="21" t="s">
        <v>227</v>
      </c>
      <c r="K16" s="69"/>
    </row>
    <row r="17" spans="1:11" ht="12.75" thickTop="1" thickBot="1">
      <c r="A17" s="14">
        <v>12</v>
      </c>
      <c r="B17" s="25"/>
      <c r="C17" s="25" t="s">
        <v>26</v>
      </c>
      <c r="D17" s="28" t="s">
        <v>27</v>
      </c>
      <c r="E17" s="16">
        <f>SUM(E18:E24)</f>
        <v>0</v>
      </c>
      <c r="F17" s="75"/>
      <c r="G17" s="23"/>
      <c r="H17" s="20">
        <v>326</v>
      </c>
      <c r="I17" s="24" t="s">
        <v>228</v>
      </c>
      <c r="J17" s="21" t="s">
        <v>229</v>
      </c>
      <c r="K17" s="69"/>
    </row>
    <row r="18" spans="1:11" ht="12.75" thickTop="1" thickBot="1">
      <c r="A18" s="19"/>
      <c r="B18" s="20">
        <v>120</v>
      </c>
      <c r="C18" s="20" t="s">
        <v>28</v>
      </c>
      <c r="D18" s="21" t="s">
        <v>29</v>
      </c>
      <c r="E18" s="69"/>
      <c r="F18" s="76"/>
      <c r="G18" s="23"/>
      <c r="H18" s="20">
        <v>329</v>
      </c>
      <c r="I18" s="24" t="s">
        <v>371</v>
      </c>
      <c r="J18" s="26" t="s">
        <v>372</v>
      </c>
      <c r="K18" s="69"/>
    </row>
    <row r="19" spans="1:11" ht="12.75" thickTop="1" thickBot="1">
      <c r="A19" s="19"/>
      <c r="B19" s="20">
        <v>121</v>
      </c>
      <c r="C19" s="20" t="s">
        <v>30</v>
      </c>
      <c r="D19" s="21" t="s">
        <v>31</v>
      </c>
      <c r="E19" s="69"/>
      <c r="F19" s="76"/>
      <c r="G19" s="17">
        <v>33</v>
      </c>
      <c r="H19" s="15"/>
      <c r="I19" s="15" t="s">
        <v>232</v>
      </c>
      <c r="J19" s="18" t="s">
        <v>233</v>
      </c>
      <c r="K19" s="16">
        <f>SUM(K20+K21+K22+K23+K24-K25)</f>
        <v>0</v>
      </c>
    </row>
    <row r="20" spans="1:11" ht="12" thickTop="1">
      <c r="A20" s="19"/>
      <c r="B20" s="20">
        <v>122</v>
      </c>
      <c r="C20" s="20" t="s">
        <v>32</v>
      </c>
      <c r="D20" s="21" t="s">
        <v>33</v>
      </c>
      <c r="E20" s="69"/>
      <c r="F20" s="76"/>
      <c r="G20" s="23"/>
      <c r="H20" s="20">
        <v>331</v>
      </c>
      <c r="I20" s="24" t="s">
        <v>234</v>
      </c>
      <c r="J20" s="21" t="s">
        <v>235</v>
      </c>
      <c r="K20" s="69"/>
    </row>
    <row r="21" spans="1:11">
      <c r="A21" s="19"/>
      <c r="B21" s="20">
        <v>126</v>
      </c>
      <c r="C21" s="20" t="s">
        <v>34</v>
      </c>
      <c r="D21" s="21" t="s">
        <v>35</v>
      </c>
      <c r="E21" s="69"/>
      <c r="F21" s="76"/>
      <c r="G21" s="23"/>
      <c r="H21" s="20">
        <v>332</v>
      </c>
      <c r="I21" s="24" t="s">
        <v>236</v>
      </c>
      <c r="J21" s="21" t="s">
        <v>237</v>
      </c>
      <c r="K21" s="69"/>
    </row>
    <row r="22" spans="1:11">
      <c r="A22" s="19"/>
      <c r="B22" s="20">
        <v>127</v>
      </c>
      <c r="C22" s="20" t="s">
        <v>36</v>
      </c>
      <c r="D22" s="21" t="s">
        <v>37</v>
      </c>
      <c r="E22" s="69"/>
      <c r="F22" s="76"/>
      <c r="G22" s="23"/>
      <c r="H22" s="20">
        <v>333</v>
      </c>
      <c r="I22" s="24" t="s">
        <v>238</v>
      </c>
      <c r="J22" s="21" t="s">
        <v>239</v>
      </c>
      <c r="K22" s="69"/>
    </row>
    <row r="23" spans="1:11">
      <c r="A23" s="19"/>
      <c r="B23" s="20">
        <v>128</v>
      </c>
      <c r="C23" s="20" t="s">
        <v>38</v>
      </c>
      <c r="D23" s="21" t="s">
        <v>39</v>
      </c>
      <c r="E23" s="69"/>
      <c r="F23" s="76"/>
      <c r="G23" s="23"/>
      <c r="H23" s="20">
        <v>335</v>
      </c>
      <c r="I23" s="24" t="s">
        <v>240</v>
      </c>
      <c r="J23" s="21" t="s">
        <v>241</v>
      </c>
      <c r="K23" s="69"/>
    </row>
    <row r="24" spans="1:11" ht="12" thickBot="1">
      <c r="A24" s="19"/>
      <c r="B24" s="20">
        <v>129</v>
      </c>
      <c r="C24" s="20" t="s">
        <v>40</v>
      </c>
      <c r="D24" s="26" t="s">
        <v>41</v>
      </c>
      <c r="E24" s="69"/>
      <c r="F24" s="76"/>
      <c r="G24" s="23"/>
      <c r="H24" s="20">
        <v>336</v>
      </c>
      <c r="I24" s="24" t="s">
        <v>242</v>
      </c>
      <c r="J24" s="21" t="s">
        <v>243</v>
      </c>
      <c r="K24" s="69"/>
    </row>
    <row r="25" spans="1:11" ht="12.75" thickTop="1" thickBot="1">
      <c r="A25" s="14">
        <v>13</v>
      </c>
      <c r="B25" s="25"/>
      <c r="C25" s="25" t="s">
        <v>42</v>
      </c>
      <c r="D25" s="28" t="s">
        <v>37</v>
      </c>
      <c r="E25" s="16">
        <f>SUM(E26:E33)</f>
        <v>0</v>
      </c>
      <c r="F25" s="75"/>
      <c r="G25" s="23"/>
      <c r="H25" s="20">
        <v>337</v>
      </c>
      <c r="I25" s="24" t="s">
        <v>244</v>
      </c>
      <c r="J25" s="21" t="s">
        <v>245</v>
      </c>
      <c r="K25" s="69"/>
    </row>
    <row r="26" spans="1:11" ht="12.75" thickTop="1" thickBot="1">
      <c r="A26" s="19"/>
      <c r="B26" s="20">
        <v>131</v>
      </c>
      <c r="C26" s="20" t="s">
        <v>43</v>
      </c>
      <c r="D26" s="21" t="s">
        <v>44</v>
      </c>
      <c r="E26" s="69"/>
      <c r="F26" s="76"/>
      <c r="G26" s="17">
        <v>34</v>
      </c>
      <c r="H26" s="15"/>
      <c r="I26" s="15" t="s">
        <v>246</v>
      </c>
      <c r="J26" s="15"/>
      <c r="K26" s="16">
        <f>SUM(K27:K28)</f>
        <v>0</v>
      </c>
    </row>
    <row r="27" spans="1:11" ht="12" thickTop="1">
      <c r="A27" s="19"/>
      <c r="B27" s="20">
        <v>132</v>
      </c>
      <c r="C27" s="20" t="s">
        <v>45</v>
      </c>
      <c r="D27" s="21" t="s">
        <v>46</v>
      </c>
      <c r="E27" s="69"/>
      <c r="F27" s="76"/>
      <c r="G27" s="23"/>
      <c r="H27" s="20">
        <v>340</v>
      </c>
      <c r="I27" s="24" t="s">
        <v>247</v>
      </c>
      <c r="J27" s="24"/>
      <c r="K27" s="69"/>
    </row>
    <row r="28" spans="1:11" ht="12" thickBot="1">
      <c r="A28" s="19"/>
      <c r="B28" s="20">
        <v>133</v>
      </c>
      <c r="C28" s="20" t="s">
        <v>47</v>
      </c>
      <c r="D28" s="21" t="s">
        <v>48</v>
      </c>
      <c r="E28" s="69"/>
      <c r="F28" s="76"/>
      <c r="G28" s="23"/>
      <c r="H28" s="20">
        <v>349</v>
      </c>
      <c r="I28" s="24" t="s">
        <v>248</v>
      </c>
      <c r="J28" s="24"/>
      <c r="K28" s="69"/>
    </row>
    <row r="29" spans="1:11" ht="12.75" thickTop="1" thickBot="1">
      <c r="A29" s="19"/>
      <c r="B29" s="20">
        <v>135</v>
      </c>
      <c r="C29" s="20" t="s">
        <v>49</v>
      </c>
      <c r="D29" s="21" t="s">
        <v>50</v>
      </c>
      <c r="E29" s="69"/>
      <c r="F29" s="76"/>
      <c r="G29" s="17">
        <v>35</v>
      </c>
      <c r="H29" s="15"/>
      <c r="I29" s="15" t="s">
        <v>249</v>
      </c>
      <c r="J29" s="15"/>
      <c r="K29" s="16">
        <f>SUM(K30)</f>
        <v>0</v>
      </c>
    </row>
    <row r="30" spans="1:11" ht="12.75" thickTop="1" thickBot="1">
      <c r="A30" s="19"/>
      <c r="B30" s="20">
        <v>136</v>
      </c>
      <c r="C30" s="20" t="s">
        <v>51</v>
      </c>
      <c r="D30" s="21" t="s">
        <v>37</v>
      </c>
      <c r="E30" s="69"/>
      <c r="F30" s="76"/>
      <c r="G30" s="23"/>
      <c r="H30" s="20">
        <v>350</v>
      </c>
      <c r="I30" s="29" t="s">
        <v>250</v>
      </c>
      <c r="J30" s="24"/>
      <c r="K30" s="22">
        <v>0</v>
      </c>
    </row>
    <row r="31" spans="1:11" ht="12.75" thickTop="1" thickBot="1">
      <c r="A31" s="19"/>
      <c r="B31" s="20">
        <v>137</v>
      </c>
      <c r="C31" s="20" t="s">
        <v>52</v>
      </c>
      <c r="D31" s="21" t="s">
        <v>53</v>
      </c>
      <c r="E31" s="69"/>
      <c r="F31" s="76"/>
      <c r="G31" s="17">
        <v>36</v>
      </c>
      <c r="H31" s="15"/>
      <c r="I31" s="15" t="s">
        <v>251</v>
      </c>
      <c r="J31" s="15" t="s">
        <v>252</v>
      </c>
      <c r="K31" s="16">
        <f>SUM(K32:K35)</f>
        <v>0</v>
      </c>
    </row>
    <row r="32" spans="1:11" ht="12" thickTop="1">
      <c r="A32" s="19"/>
      <c r="B32" s="20">
        <v>138</v>
      </c>
      <c r="C32" s="20" t="s">
        <v>54</v>
      </c>
      <c r="D32" s="21" t="s">
        <v>55</v>
      </c>
      <c r="E32" s="69"/>
      <c r="F32" s="76"/>
      <c r="G32" s="23"/>
      <c r="H32" s="20">
        <v>360</v>
      </c>
      <c r="I32" s="24" t="s">
        <v>253</v>
      </c>
      <c r="J32" s="21" t="s">
        <v>254</v>
      </c>
      <c r="K32" s="69"/>
    </row>
    <row r="33" spans="1:11" ht="12" thickBot="1">
      <c r="A33" s="19"/>
      <c r="B33" s="20">
        <v>139</v>
      </c>
      <c r="C33" s="20" t="s">
        <v>56</v>
      </c>
      <c r="D33" s="26" t="s">
        <v>57</v>
      </c>
      <c r="E33" s="69"/>
      <c r="F33" s="76"/>
      <c r="G33" s="23"/>
      <c r="H33" s="20">
        <v>361</v>
      </c>
      <c r="I33" s="24" t="s">
        <v>255</v>
      </c>
      <c r="J33" s="21" t="s">
        <v>256</v>
      </c>
      <c r="K33" s="69"/>
    </row>
    <row r="34" spans="1:11" ht="12.75" thickTop="1" thickBot="1">
      <c r="A34" s="14">
        <v>15</v>
      </c>
      <c r="B34" s="25"/>
      <c r="C34" s="25" t="s">
        <v>58</v>
      </c>
      <c r="D34" s="18" t="s">
        <v>59</v>
      </c>
      <c r="E34" s="16">
        <f>SUM(E35:E41)</f>
        <v>0</v>
      </c>
      <c r="F34" s="75"/>
      <c r="G34" s="23"/>
      <c r="H34" s="20">
        <v>368</v>
      </c>
      <c r="I34" s="24" t="s">
        <v>257</v>
      </c>
      <c r="J34" s="21" t="s">
        <v>258</v>
      </c>
      <c r="K34" s="69"/>
    </row>
    <row r="35" spans="1:11" ht="12.75" thickTop="1" thickBot="1">
      <c r="A35" s="19"/>
      <c r="B35" s="20">
        <v>150</v>
      </c>
      <c r="C35" s="20" t="s">
        <v>60</v>
      </c>
      <c r="D35" s="21" t="s">
        <v>61</v>
      </c>
      <c r="E35" s="69"/>
      <c r="F35" s="76"/>
      <c r="G35" s="23"/>
      <c r="H35" s="20">
        <v>369</v>
      </c>
      <c r="I35" s="24" t="s">
        <v>259</v>
      </c>
      <c r="J35" s="21" t="s">
        <v>260</v>
      </c>
      <c r="K35" s="69"/>
    </row>
    <row r="36" spans="1:11" ht="12.75" thickTop="1" thickBot="1">
      <c r="A36" s="19"/>
      <c r="B36" s="20">
        <v>151</v>
      </c>
      <c r="C36" s="20" t="s">
        <v>62</v>
      </c>
      <c r="D36" s="21" t="s">
        <v>63</v>
      </c>
      <c r="E36" s="69"/>
      <c r="F36" s="76"/>
      <c r="G36" s="17">
        <v>37</v>
      </c>
      <c r="H36" s="15"/>
      <c r="I36" s="15" t="s">
        <v>261</v>
      </c>
      <c r="J36" s="15" t="s">
        <v>262</v>
      </c>
      <c r="K36" s="16">
        <f>SUM(K37:K40)</f>
        <v>0</v>
      </c>
    </row>
    <row r="37" spans="1:11" ht="12" thickTop="1">
      <c r="A37" s="19"/>
      <c r="B37" s="20">
        <v>152</v>
      </c>
      <c r="C37" s="20" t="s">
        <v>64</v>
      </c>
      <c r="D37" s="21" t="s">
        <v>65</v>
      </c>
      <c r="E37" s="69"/>
      <c r="F37" s="76"/>
      <c r="G37" s="23"/>
      <c r="H37" s="20">
        <v>370</v>
      </c>
      <c r="I37" s="24" t="s">
        <v>263</v>
      </c>
      <c r="J37" s="21" t="s">
        <v>264</v>
      </c>
      <c r="K37" s="69"/>
    </row>
    <row r="38" spans="1:11">
      <c r="A38" s="19"/>
      <c r="B38" s="20">
        <v>153</v>
      </c>
      <c r="C38" s="20" t="s">
        <v>66</v>
      </c>
      <c r="D38" s="21" t="s">
        <v>67</v>
      </c>
      <c r="E38" s="69"/>
      <c r="F38" s="76"/>
      <c r="G38" s="23"/>
      <c r="H38" s="20">
        <v>371</v>
      </c>
      <c r="I38" s="24" t="s">
        <v>265</v>
      </c>
      <c r="J38" s="21" t="s">
        <v>266</v>
      </c>
      <c r="K38" s="69"/>
    </row>
    <row r="39" spans="1:11">
      <c r="A39" s="19"/>
      <c r="B39" s="20">
        <v>157</v>
      </c>
      <c r="C39" s="20" t="s">
        <v>68</v>
      </c>
      <c r="D39" s="21" t="s">
        <v>69</v>
      </c>
      <c r="E39" s="69"/>
      <c r="F39" s="76"/>
      <c r="G39" s="23"/>
      <c r="H39" s="20">
        <v>372</v>
      </c>
      <c r="I39" s="24" t="s">
        <v>267</v>
      </c>
      <c r="J39" s="21" t="s">
        <v>268</v>
      </c>
      <c r="K39" s="69"/>
    </row>
    <row r="40" spans="1:11" ht="12" thickBot="1">
      <c r="A40" s="19"/>
      <c r="B40" s="20">
        <v>158</v>
      </c>
      <c r="C40" s="20" t="s">
        <v>70</v>
      </c>
      <c r="D40" s="21" t="s">
        <v>71</v>
      </c>
      <c r="E40" s="69"/>
      <c r="F40" s="76"/>
      <c r="G40" s="23"/>
      <c r="H40" s="20">
        <v>379</v>
      </c>
      <c r="I40" s="24" t="s">
        <v>269</v>
      </c>
      <c r="J40" s="21" t="s">
        <v>270</v>
      </c>
      <c r="K40" s="69"/>
    </row>
    <row r="41" spans="1:11" ht="12.75" thickTop="1" thickBot="1">
      <c r="A41" s="19"/>
      <c r="B41" s="20">
        <v>159</v>
      </c>
      <c r="C41" s="20" t="s">
        <v>72</v>
      </c>
      <c r="D41" s="21" t="s">
        <v>73</v>
      </c>
      <c r="E41" s="69"/>
      <c r="F41" s="76"/>
      <c r="G41" s="17">
        <v>38</v>
      </c>
      <c r="H41" s="15"/>
      <c r="I41" s="15" t="s">
        <v>271</v>
      </c>
      <c r="J41" s="15" t="s">
        <v>272</v>
      </c>
      <c r="K41" s="16">
        <f>SUM(K42:K43)</f>
        <v>0</v>
      </c>
    </row>
    <row r="42" spans="1:11" ht="12.75" thickTop="1" thickBot="1">
      <c r="A42" s="14">
        <v>17</v>
      </c>
      <c r="B42" s="25"/>
      <c r="C42" s="25" t="s">
        <v>74</v>
      </c>
      <c r="D42" s="25"/>
      <c r="E42" s="16">
        <f>SUM(E43:E44)</f>
        <v>0</v>
      </c>
      <c r="F42" s="75"/>
      <c r="G42" s="23"/>
      <c r="H42" s="20">
        <v>380</v>
      </c>
      <c r="I42" s="24" t="s">
        <v>273</v>
      </c>
      <c r="J42" s="21" t="s">
        <v>274</v>
      </c>
      <c r="K42" s="69"/>
    </row>
    <row r="43" spans="1:11" ht="12.75" thickTop="1" thickBot="1">
      <c r="A43" s="19"/>
      <c r="B43" s="20">
        <v>170</v>
      </c>
      <c r="C43" s="20" t="s">
        <v>74</v>
      </c>
      <c r="D43" s="20"/>
      <c r="E43" s="69"/>
      <c r="F43" s="76"/>
      <c r="G43" s="23"/>
      <c r="H43" s="20">
        <v>381</v>
      </c>
      <c r="I43" s="24" t="s">
        <v>275</v>
      </c>
      <c r="J43" s="21" t="s">
        <v>276</v>
      </c>
      <c r="K43" s="69"/>
    </row>
    <row r="44" spans="1:11" ht="12.75" thickTop="1" thickBot="1">
      <c r="A44" s="19"/>
      <c r="B44" s="20">
        <v>179</v>
      </c>
      <c r="C44" s="20" t="s">
        <v>75</v>
      </c>
      <c r="D44" s="20"/>
      <c r="E44" s="69"/>
      <c r="F44" s="76"/>
      <c r="G44" s="17">
        <v>39</v>
      </c>
      <c r="H44" s="15"/>
      <c r="I44" s="15" t="s">
        <v>277</v>
      </c>
      <c r="J44" s="15" t="s">
        <v>278</v>
      </c>
      <c r="K44" s="16">
        <f>SUM(K45:K49)</f>
        <v>0</v>
      </c>
    </row>
    <row r="45" spans="1:11" ht="12.75" thickTop="1" thickBot="1">
      <c r="A45" s="14">
        <v>18</v>
      </c>
      <c r="B45" s="25"/>
      <c r="C45" s="25" t="s">
        <v>76</v>
      </c>
      <c r="D45" s="28" t="s">
        <v>77</v>
      </c>
      <c r="E45" s="16">
        <f>SUM(E46:E47)</f>
        <v>0</v>
      </c>
      <c r="F45" s="75"/>
      <c r="G45" s="23"/>
      <c r="H45" s="20">
        <v>391</v>
      </c>
      <c r="I45" s="24" t="s">
        <v>279</v>
      </c>
      <c r="J45" s="21" t="s">
        <v>280</v>
      </c>
      <c r="K45" s="69"/>
    </row>
    <row r="46" spans="1:11" ht="12" thickTop="1">
      <c r="A46" s="19"/>
      <c r="B46" s="20">
        <v>180</v>
      </c>
      <c r="C46" s="20" t="s">
        <v>78</v>
      </c>
      <c r="D46" s="21" t="s">
        <v>79</v>
      </c>
      <c r="E46" s="69"/>
      <c r="F46" s="76"/>
      <c r="G46" s="23"/>
      <c r="H46" s="20">
        <v>392</v>
      </c>
      <c r="I46" s="24" t="s">
        <v>88</v>
      </c>
      <c r="J46" s="21" t="s">
        <v>89</v>
      </c>
      <c r="K46" s="69"/>
    </row>
    <row r="47" spans="1:11" ht="12" thickBot="1">
      <c r="A47" s="19"/>
      <c r="B47" s="20">
        <v>181</v>
      </c>
      <c r="C47" s="20" t="s">
        <v>80</v>
      </c>
      <c r="D47" s="21" t="s">
        <v>81</v>
      </c>
      <c r="E47" s="69"/>
      <c r="F47" s="76"/>
      <c r="H47" s="20">
        <v>393</v>
      </c>
      <c r="I47" s="24" t="s">
        <v>281</v>
      </c>
      <c r="J47" s="21" t="s">
        <v>282</v>
      </c>
      <c r="K47" s="69"/>
    </row>
    <row r="48" spans="1:11" ht="12.75" thickTop="1" thickBot="1">
      <c r="A48" s="14">
        <v>19</v>
      </c>
      <c r="B48" s="25"/>
      <c r="C48" s="25" t="s">
        <v>82</v>
      </c>
      <c r="D48" s="18" t="s">
        <v>83</v>
      </c>
      <c r="E48" s="16">
        <f>SUM(E49:E57)</f>
        <v>0</v>
      </c>
      <c r="F48" s="75"/>
      <c r="G48" s="23"/>
      <c r="H48" s="20">
        <v>397</v>
      </c>
      <c r="I48" s="24" t="s">
        <v>283</v>
      </c>
      <c r="J48" s="21" t="s">
        <v>284</v>
      </c>
      <c r="K48" s="69"/>
    </row>
    <row r="49" spans="1:11" ht="12.75" thickTop="1" thickBot="1">
      <c r="A49" s="19"/>
      <c r="B49" s="20">
        <v>190</v>
      </c>
      <c r="C49" s="20" t="s">
        <v>84</v>
      </c>
      <c r="D49" s="21" t="s">
        <v>85</v>
      </c>
      <c r="E49" s="69"/>
      <c r="F49" s="76"/>
      <c r="G49" s="23"/>
      <c r="H49" s="20">
        <v>399</v>
      </c>
      <c r="I49" s="24" t="s">
        <v>285</v>
      </c>
      <c r="J49" s="21" t="s">
        <v>286</v>
      </c>
      <c r="K49" s="69"/>
    </row>
    <row r="50" spans="1:11" ht="12.75" thickTop="1" thickBot="1">
      <c r="A50" s="19"/>
      <c r="B50" s="20">
        <v>191</v>
      </c>
      <c r="C50" s="20" t="s">
        <v>86</v>
      </c>
      <c r="D50" s="21" t="s">
        <v>87</v>
      </c>
      <c r="E50" s="69"/>
      <c r="F50" s="76"/>
      <c r="G50" s="11">
        <v>3</v>
      </c>
      <c r="H50" s="12"/>
      <c r="I50" s="12" t="s">
        <v>287</v>
      </c>
      <c r="J50" s="12" t="s">
        <v>288</v>
      </c>
      <c r="K50" s="13">
        <f>SUM(K5+K13+K19+K26+K29+K31+K36+K41+K44)</f>
        <v>0</v>
      </c>
    </row>
    <row r="51" spans="1:11" ht="12.75" thickTop="1" thickBot="1">
      <c r="A51" s="19"/>
      <c r="B51" s="20">
        <v>192</v>
      </c>
      <c r="C51" s="20" t="s">
        <v>88</v>
      </c>
      <c r="D51" s="21" t="s">
        <v>89</v>
      </c>
      <c r="E51" s="69"/>
      <c r="F51" s="76"/>
      <c r="G51" s="11">
        <v>4</v>
      </c>
      <c r="H51" s="30"/>
      <c r="I51" s="30" t="s">
        <v>289</v>
      </c>
      <c r="J51" s="30" t="s">
        <v>290</v>
      </c>
      <c r="K51" s="13">
        <f>SUM(K4:K50,K52,K58,K64,K71,K74,K77,K80)</f>
        <v>0</v>
      </c>
    </row>
    <row r="52" spans="1:11" ht="12.75" thickTop="1" thickBot="1">
      <c r="A52" s="19"/>
      <c r="B52" s="20">
        <v>193</v>
      </c>
      <c r="C52" s="20" t="s">
        <v>90</v>
      </c>
      <c r="D52" s="21" t="s">
        <v>91</v>
      </c>
      <c r="E52" s="69"/>
      <c r="F52" s="76"/>
      <c r="G52" s="17">
        <v>40</v>
      </c>
      <c r="H52" s="15"/>
      <c r="I52" s="15" t="s">
        <v>204</v>
      </c>
      <c r="J52" s="18" t="s">
        <v>205</v>
      </c>
      <c r="K52" s="16">
        <f>SUM(K53+K54+K562-K56+K57)</f>
        <v>0</v>
      </c>
    </row>
    <row r="53" spans="1:11" ht="12" thickTop="1">
      <c r="A53" s="19"/>
      <c r="B53" s="20">
        <v>195</v>
      </c>
      <c r="C53" s="20" t="s">
        <v>92</v>
      </c>
      <c r="D53" s="21" t="s">
        <v>93</v>
      </c>
      <c r="E53" s="69"/>
      <c r="F53" s="76"/>
      <c r="H53" s="20">
        <v>400</v>
      </c>
      <c r="I53" s="24" t="s">
        <v>291</v>
      </c>
      <c r="J53" s="21" t="s">
        <v>292</v>
      </c>
      <c r="K53" s="69"/>
    </row>
    <row r="54" spans="1:11">
      <c r="A54" s="19"/>
      <c r="B54" s="20">
        <v>196</v>
      </c>
      <c r="C54" s="20" t="s">
        <v>94</v>
      </c>
      <c r="D54" s="21" t="s">
        <v>95</v>
      </c>
      <c r="E54" s="69"/>
      <c r="F54" s="76"/>
      <c r="H54" s="20">
        <v>405</v>
      </c>
      <c r="I54" s="24" t="s">
        <v>293</v>
      </c>
      <c r="J54" s="21" t="s">
        <v>294</v>
      </c>
      <c r="K54" s="69"/>
    </row>
    <row r="55" spans="1:11">
      <c r="A55" s="19"/>
      <c r="B55" s="20">
        <v>197</v>
      </c>
      <c r="C55" s="20" t="s">
        <v>96</v>
      </c>
      <c r="D55" s="21" t="s">
        <v>97</v>
      </c>
      <c r="E55" s="69"/>
      <c r="F55" s="76"/>
      <c r="H55" s="20">
        <v>407</v>
      </c>
      <c r="I55" s="24" t="s">
        <v>214</v>
      </c>
      <c r="J55" s="21" t="s">
        <v>295</v>
      </c>
      <c r="K55" s="69"/>
    </row>
    <row r="56" spans="1:11">
      <c r="A56" s="19"/>
      <c r="B56" s="20">
        <v>198</v>
      </c>
      <c r="C56" s="20" t="s">
        <v>98</v>
      </c>
      <c r="D56" s="21" t="s">
        <v>99</v>
      </c>
      <c r="E56" s="69"/>
      <c r="F56" s="76"/>
      <c r="G56" s="23"/>
      <c r="H56" s="20">
        <v>408</v>
      </c>
      <c r="I56" s="24" t="s">
        <v>216</v>
      </c>
      <c r="J56" s="21" t="s">
        <v>296</v>
      </c>
      <c r="K56" s="69"/>
    </row>
    <row r="57" spans="1:11" ht="12" thickBot="1">
      <c r="A57" s="19"/>
      <c r="B57" s="20">
        <v>199</v>
      </c>
      <c r="C57" s="20" t="s">
        <v>100</v>
      </c>
      <c r="D57" s="20" t="s">
        <v>101</v>
      </c>
      <c r="E57" s="69"/>
      <c r="F57" s="76"/>
      <c r="G57" s="23"/>
      <c r="H57" s="20">
        <v>409</v>
      </c>
      <c r="I57" s="24" t="s">
        <v>218</v>
      </c>
      <c r="J57" s="26" t="s">
        <v>297</v>
      </c>
      <c r="K57" s="69"/>
    </row>
    <row r="58" spans="1:11" ht="12.75" thickTop="1" thickBot="1">
      <c r="A58" s="31">
        <v>1</v>
      </c>
      <c r="B58" s="30" t="s">
        <v>102</v>
      </c>
      <c r="C58" s="30"/>
      <c r="D58" s="30" t="s">
        <v>103</v>
      </c>
      <c r="E58" s="13">
        <f>(E5+E11+E17+E25+E34+E42+E45+E48)</f>
        <v>0</v>
      </c>
      <c r="F58" s="75"/>
      <c r="G58" s="17">
        <v>42</v>
      </c>
      <c r="H58" s="15"/>
      <c r="I58" s="15" t="s">
        <v>220</v>
      </c>
      <c r="J58" s="18" t="s">
        <v>221</v>
      </c>
      <c r="K58" s="16">
        <f>SUM(K59+K60-K61+K62+K63)</f>
        <v>0</v>
      </c>
    </row>
    <row r="59" spans="1:11" ht="12.75" thickTop="1" thickBot="1">
      <c r="A59" s="31">
        <v>2</v>
      </c>
      <c r="B59" s="32" t="s">
        <v>104</v>
      </c>
      <c r="C59" s="32"/>
      <c r="D59" s="32" t="s">
        <v>105</v>
      </c>
      <c r="E59" s="13">
        <f>(E60+E66+E74+E85+E96+E105+E111+E114)</f>
        <v>0</v>
      </c>
      <c r="F59" s="75"/>
      <c r="G59" s="23"/>
      <c r="H59" s="20">
        <v>420</v>
      </c>
      <c r="I59" s="24" t="s">
        <v>222</v>
      </c>
      <c r="J59" s="21" t="s">
        <v>298</v>
      </c>
      <c r="K59" s="69"/>
    </row>
    <row r="60" spans="1:11" ht="12.75" thickTop="1" thickBot="1">
      <c r="A60" s="14">
        <v>22</v>
      </c>
      <c r="B60" s="25"/>
      <c r="C60" s="25" t="s">
        <v>26</v>
      </c>
      <c r="D60" s="18" t="s">
        <v>106</v>
      </c>
      <c r="E60" s="16">
        <f>SUM(E61:E65)</f>
        <v>0</v>
      </c>
      <c r="F60" s="75"/>
      <c r="G60" s="23"/>
      <c r="H60" s="20">
        <v>421</v>
      </c>
      <c r="I60" s="24" t="s">
        <v>224</v>
      </c>
      <c r="J60" s="21" t="s">
        <v>299</v>
      </c>
      <c r="K60" s="69"/>
    </row>
    <row r="61" spans="1:11" s="33" customFormat="1" ht="12" thickTop="1">
      <c r="A61" s="19"/>
      <c r="B61" s="20">
        <v>220</v>
      </c>
      <c r="C61" s="20" t="s">
        <v>28</v>
      </c>
      <c r="D61" s="21" t="s">
        <v>29</v>
      </c>
      <c r="E61" s="69"/>
      <c r="F61" s="76"/>
      <c r="H61" s="20">
        <v>422</v>
      </c>
      <c r="I61" s="24" t="s">
        <v>226</v>
      </c>
      <c r="J61" s="21" t="s">
        <v>227</v>
      </c>
      <c r="K61" s="69"/>
    </row>
    <row r="62" spans="1:11">
      <c r="A62" s="19"/>
      <c r="B62" s="20">
        <v>221</v>
      </c>
      <c r="C62" s="20" t="s">
        <v>30</v>
      </c>
      <c r="D62" s="21" t="s">
        <v>31</v>
      </c>
      <c r="E62" s="69"/>
      <c r="F62" s="76"/>
      <c r="G62" s="23"/>
      <c r="H62" s="20">
        <v>426</v>
      </c>
      <c r="I62" s="24" t="s">
        <v>228</v>
      </c>
      <c r="J62" s="21" t="s">
        <v>229</v>
      </c>
      <c r="K62" s="69"/>
    </row>
    <row r="63" spans="1:11" ht="12" thickBot="1">
      <c r="A63" s="19"/>
      <c r="B63" s="20">
        <v>222</v>
      </c>
      <c r="C63" s="20" t="s">
        <v>107</v>
      </c>
      <c r="D63" s="21" t="s">
        <v>108</v>
      </c>
      <c r="E63" s="69"/>
      <c r="F63" s="76"/>
      <c r="G63" s="23"/>
      <c r="H63" s="20">
        <v>429</v>
      </c>
      <c r="I63" s="24" t="s">
        <v>230</v>
      </c>
      <c r="J63" s="34" t="s">
        <v>231</v>
      </c>
      <c r="K63" s="69"/>
    </row>
    <row r="64" spans="1:11" ht="12.75" thickTop="1" thickBot="1">
      <c r="A64" s="19"/>
      <c r="B64" s="20">
        <v>226</v>
      </c>
      <c r="C64" s="20" t="s">
        <v>34</v>
      </c>
      <c r="D64" s="21" t="s">
        <v>35</v>
      </c>
      <c r="E64" s="69"/>
      <c r="F64" s="76"/>
      <c r="G64" s="17">
        <v>43</v>
      </c>
      <c r="H64" s="25"/>
      <c r="I64" s="25" t="s">
        <v>232</v>
      </c>
      <c r="J64" s="18" t="s">
        <v>300</v>
      </c>
      <c r="K64" s="16">
        <f>SUM(K65+K66+K67+K68-K69+K70)</f>
        <v>0</v>
      </c>
    </row>
    <row r="65" spans="1:11" ht="12.75" thickTop="1" thickBot="1">
      <c r="A65" s="19"/>
      <c r="B65" s="20">
        <v>229</v>
      </c>
      <c r="C65" s="20" t="s">
        <v>109</v>
      </c>
      <c r="D65" s="26" t="s">
        <v>110</v>
      </c>
      <c r="E65" s="69"/>
      <c r="F65" s="76"/>
      <c r="G65" s="23"/>
      <c r="H65" s="20">
        <v>431</v>
      </c>
      <c r="I65" s="24" t="s">
        <v>234</v>
      </c>
      <c r="J65" s="21" t="s">
        <v>301</v>
      </c>
      <c r="K65" s="69"/>
    </row>
    <row r="66" spans="1:11" ht="12.75" thickTop="1" thickBot="1">
      <c r="A66" s="14">
        <v>23</v>
      </c>
      <c r="B66" s="25"/>
      <c r="C66" s="25" t="s">
        <v>42</v>
      </c>
      <c r="D66" s="18" t="s">
        <v>37</v>
      </c>
      <c r="E66" s="16">
        <f>SUM(E67:E73)</f>
        <v>0</v>
      </c>
      <c r="F66" s="75"/>
      <c r="G66" s="23"/>
      <c r="H66" s="20">
        <v>432</v>
      </c>
      <c r="I66" s="24" t="s">
        <v>302</v>
      </c>
      <c r="J66" s="21" t="s">
        <v>303</v>
      </c>
      <c r="K66" s="69"/>
    </row>
    <row r="67" spans="1:11" ht="12" thickTop="1">
      <c r="A67" s="19"/>
      <c r="B67" s="20">
        <v>231</v>
      </c>
      <c r="C67" s="20" t="s">
        <v>43</v>
      </c>
      <c r="D67" s="21" t="s">
        <v>44</v>
      </c>
      <c r="E67" s="69"/>
      <c r="F67" s="76"/>
      <c r="H67" s="20">
        <v>433</v>
      </c>
      <c r="I67" s="24" t="s">
        <v>238</v>
      </c>
      <c r="J67" s="21" t="s">
        <v>304</v>
      </c>
      <c r="K67" s="69"/>
    </row>
    <row r="68" spans="1:11">
      <c r="A68" s="19"/>
      <c r="B68" s="20">
        <v>232</v>
      </c>
      <c r="C68" s="20" t="s">
        <v>45</v>
      </c>
      <c r="D68" s="21" t="s">
        <v>46</v>
      </c>
      <c r="E68" s="69"/>
      <c r="F68" s="76"/>
      <c r="G68" s="23"/>
      <c r="H68" s="20">
        <v>436</v>
      </c>
      <c r="I68" s="24" t="s">
        <v>242</v>
      </c>
      <c r="J68" s="21" t="s">
        <v>300</v>
      </c>
      <c r="K68" s="69"/>
    </row>
    <row r="69" spans="1:11">
      <c r="A69" s="19"/>
      <c r="B69" s="20">
        <v>233</v>
      </c>
      <c r="C69" s="20" t="s">
        <v>47</v>
      </c>
      <c r="D69" s="21" t="s">
        <v>111</v>
      </c>
      <c r="E69" s="69"/>
      <c r="F69" s="76"/>
      <c r="G69" s="23"/>
      <c r="H69" s="20">
        <v>437</v>
      </c>
      <c r="I69" s="24" t="s">
        <v>244</v>
      </c>
      <c r="J69" s="21" t="s">
        <v>305</v>
      </c>
      <c r="K69" s="69"/>
    </row>
    <row r="70" spans="1:11" ht="12" thickBot="1">
      <c r="A70" s="19"/>
      <c r="B70" s="20">
        <v>235</v>
      </c>
      <c r="C70" s="20" t="s">
        <v>49</v>
      </c>
      <c r="D70" s="21" t="s">
        <v>50</v>
      </c>
      <c r="E70" s="69"/>
      <c r="F70" s="76"/>
      <c r="G70" s="23"/>
      <c r="H70" s="20">
        <v>438</v>
      </c>
      <c r="I70" s="24" t="s">
        <v>306</v>
      </c>
      <c r="J70" s="21" t="s">
        <v>307</v>
      </c>
      <c r="K70" s="69"/>
    </row>
    <row r="71" spans="1:11" ht="12.75" thickTop="1" thickBot="1">
      <c r="A71" s="19"/>
      <c r="B71" s="20">
        <v>236</v>
      </c>
      <c r="C71" s="20" t="s">
        <v>51</v>
      </c>
      <c r="D71" s="21" t="s">
        <v>112</v>
      </c>
      <c r="E71" s="69"/>
      <c r="F71" s="76"/>
      <c r="G71" s="17">
        <v>44</v>
      </c>
      <c r="H71" s="25"/>
      <c r="I71" s="25" t="s">
        <v>246</v>
      </c>
      <c r="J71" s="25" t="s">
        <v>308</v>
      </c>
      <c r="K71" s="16">
        <f>SUM(K72:K73)</f>
        <v>0</v>
      </c>
    </row>
    <row r="72" spans="1:11" ht="12" thickTop="1">
      <c r="A72" s="19"/>
      <c r="B72" s="20">
        <v>237</v>
      </c>
      <c r="C72" s="20" t="s">
        <v>52</v>
      </c>
      <c r="D72" s="21" t="s">
        <v>113</v>
      </c>
      <c r="E72" s="69"/>
      <c r="F72" s="76"/>
      <c r="G72" s="23"/>
      <c r="H72" s="20">
        <v>440</v>
      </c>
      <c r="I72" s="24" t="s">
        <v>247</v>
      </c>
      <c r="J72" s="24"/>
      <c r="K72" s="69"/>
    </row>
    <row r="73" spans="1:11" ht="12" thickBot="1">
      <c r="A73" s="35"/>
      <c r="B73" s="36">
        <v>239</v>
      </c>
      <c r="C73" s="36" t="s">
        <v>56</v>
      </c>
      <c r="D73" s="37" t="s">
        <v>114</v>
      </c>
      <c r="E73" s="70"/>
      <c r="F73" s="76"/>
      <c r="G73" s="23"/>
      <c r="H73" s="20">
        <v>449</v>
      </c>
      <c r="I73" s="24" t="s">
        <v>248</v>
      </c>
      <c r="J73" s="38"/>
      <c r="K73" s="69"/>
    </row>
    <row r="74" spans="1:11" ht="12.75" thickTop="1" thickBot="1">
      <c r="A74" s="14">
        <v>24</v>
      </c>
      <c r="B74" s="25"/>
      <c r="C74" s="25" t="s">
        <v>115</v>
      </c>
      <c r="D74" s="25" t="s">
        <v>116</v>
      </c>
      <c r="E74" s="16">
        <f>SUM(E75:E84)</f>
        <v>0</v>
      </c>
      <c r="F74" s="75"/>
      <c r="G74" s="17">
        <v>47</v>
      </c>
      <c r="H74" s="25"/>
      <c r="I74" s="25" t="s">
        <v>261</v>
      </c>
      <c r="J74" s="18" t="s">
        <v>309</v>
      </c>
      <c r="K74" s="16">
        <f>SUM(K75:K76)</f>
        <v>0</v>
      </c>
    </row>
    <row r="75" spans="1:11" ht="12" thickTop="1">
      <c r="A75" s="19"/>
      <c r="B75" s="20">
        <v>240</v>
      </c>
      <c r="C75" s="20" t="s">
        <v>117</v>
      </c>
      <c r="D75" s="21" t="s">
        <v>118</v>
      </c>
      <c r="E75" s="69"/>
      <c r="F75" s="76"/>
      <c r="H75" s="20">
        <v>472</v>
      </c>
      <c r="I75" s="24" t="s">
        <v>267</v>
      </c>
      <c r="J75" s="21" t="s">
        <v>310</v>
      </c>
      <c r="K75" s="69"/>
    </row>
    <row r="76" spans="1:11" ht="12" thickBot="1">
      <c r="A76" s="19"/>
      <c r="B76" s="20">
        <v>241</v>
      </c>
      <c r="C76" s="20" t="s">
        <v>119</v>
      </c>
      <c r="D76" s="21" t="s">
        <v>120</v>
      </c>
      <c r="E76" s="69"/>
      <c r="F76" s="76"/>
      <c r="G76" s="23"/>
      <c r="H76" s="20">
        <v>479</v>
      </c>
      <c r="I76" s="24" t="s">
        <v>269</v>
      </c>
      <c r="J76" s="26" t="s">
        <v>311</v>
      </c>
      <c r="K76" s="69"/>
    </row>
    <row r="77" spans="1:11" ht="12.75" thickTop="1" thickBot="1">
      <c r="A77" s="19"/>
      <c r="B77" s="20">
        <v>242</v>
      </c>
      <c r="C77" s="20" t="s">
        <v>121</v>
      </c>
      <c r="D77" s="21" t="s">
        <v>122</v>
      </c>
      <c r="E77" s="69"/>
      <c r="F77" s="76"/>
      <c r="G77" s="17">
        <v>48</v>
      </c>
      <c r="H77" s="25"/>
      <c r="I77" s="25" t="s">
        <v>312</v>
      </c>
      <c r="J77" s="28" t="s">
        <v>313</v>
      </c>
      <c r="K77" s="16">
        <f>SUM(K78:K79)</f>
        <v>0</v>
      </c>
    </row>
    <row r="78" spans="1:11" ht="12" thickTop="1">
      <c r="A78" s="19"/>
      <c r="B78" s="20">
        <v>243</v>
      </c>
      <c r="C78" s="20" t="s">
        <v>123</v>
      </c>
      <c r="D78" s="21" t="s">
        <v>124</v>
      </c>
      <c r="E78" s="69"/>
      <c r="F78" s="76"/>
      <c r="H78" s="20">
        <v>480</v>
      </c>
      <c r="I78" s="24" t="s">
        <v>314</v>
      </c>
      <c r="J78" s="21" t="s">
        <v>313</v>
      </c>
      <c r="K78" s="69"/>
    </row>
    <row r="79" spans="1:11" ht="12" thickBot="1">
      <c r="A79" s="19"/>
      <c r="B79" s="20">
        <v>244</v>
      </c>
      <c r="C79" s="20" t="s">
        <v>125</v>
      </c>
      <c r="D79" s="21" t="s">
        <v>126</v>
      </c>
      <c r="E79" s="69"/>
      <c r="F79" s="76"/>
      <c r="G79" s="23"/>
      <c r="H79" s="20">
        <v>481</v>
      </c>
      <c r="I79" s="24" t="s">
        <v>275</v>
      </c>
      <c r="J79" s="26" t="s">
        <v>276</v>
      </c>
      <c r="K79" s="69"/>
    </row>
    <row r="80" spans="1:11" ht="12.75" thickTop="1" thickBot="1">
      <c r="A80" s="19"/>
      <c r="B80" s="20">
        <v>245</v>
      </c>
      <c r="C80" s="20" t="s">
        <v>127</v>
      </c>
      <c r="D80" s="21" t="s">
        <v>128</v>
      </c>
      <c r="E80" s="69"/>
      <c r="F80" s="76"/>
      <c r="G80" s="17">
        <v>49</v>
      </c>
      <c r="H80" s="25"/>
      <c r="I80" s="25" t="s">
        <v>315</v>
      </c>
      <c r="J80" s="28" t="s">
        <v>316</v>
      </c>
      <c r="K80" s="16">
        <f>SUM(K82:K83)</f>
        <v>0</v>
      </c>
    </row>
    <row r="81" spans="1:11" ht="12" thickTop="1">
      <c r="A81" s="19"/>
      <c r="B81" s="20">
        <v>246</v>
      </c>
      <c r="C81" s="20" t="s">
        <v>129</v>
      </c>
      <c r="D81" s="21" t="s">
        <v>130</v>
      </c>
      <c r="E81" s="69"/>
      <c r="F81" s="76"/>
      <c r="H81" s="20">
        <v>492</v>
      </c>
      <c r="I81" s="24" t="s">
        <v>317</v>
      </c>
      <c r="J81" s="21" t="s">
        <v>318</v>
      </c>
      <c r="K81" s="69"/>
    </row>
    <row r="82" spans="1:11">
      <c r="A82" s="19"/>
      <c r="B82" s="20">
        <v>247</v>
      </c>
      <c r="C82" s="20" t="s">
        <v>131</v>
      </c>
      <c r="D82" s="21" t="s">
        <v>132</v>
      </c>
      <c r="E82" s="69"/>
      <c r="F82" s="76"/>
      <c r="G82" s="23"/>
      <c r="H82" s="20">
        <v>493</v>
      </c>
      <c r="I82" s="24" t="s">
        <v>319</v>
      </c>
      <c r="J82" s="21" t="s">
        <v>320</v>
      </c>
      <c r="K82" s="69"/>
    </row>
    <row r="83" spans="1:11" ht="12" thickBot="1">
      <c r="A83" s="19"/>
      <c r="B83" s="20">
        <v>248</v>
      </c>
      <c r="C83" s="20" t="s">
        <v>133</v>
      </c>
      <c r="D83" s="21" t="s">
        <v>134</v>
      </c>
      <c r="E83" s="69"/>
      <c r="F83" s="76"/>
      <c r="G83" s="23"/>
      <c r="H83" s="20">
        <v>499</v>
      </c>
      <c r="I83" s="24" t="s">
        <v>321</v>
      </c>
      <c r="J83" s="21" t="s">
        <v>316</v>
      </c>
      <c r="K83" s="69"/>
    </row>
    <row r="84" spans="1:11" ht="12.75" thickTop="1" thickBot="1">
      <c r="A84" s="19"/>
      <c r="B84" s="20">
        <v>249</v>
      </c>
      <c r="C84" s="20" t="s">
        <v>135</v>
      </c>
      <c r="D84" s="26" t="s">
        <v>136</v>
      </c>
      <c r="E84" s="69"/>
      <c r="F84" s="76"/>
      <c r="G84" s="11">
        <v>4</v>
      </c>
      <c r="H84" s="12"/>
      <c r="I84" s="12" t="s">
        <v>322</v>
      </c>
      <c r="J84" s="12" t="s">
        <v>323</v>
      </c>
      <c r="K84" s="13">
        <f>SUM(K52+K58+K64+K71+K74+K77+K80)</f>
        <v>0</v>
      </c>
    </row>
    <row r="85" spans="1:11" ht="12.75" thickTop="1" thickBot="1">
      <c r="A85" s="14">
        <v>25</v>
      </c>
      <c r="B85" s="25"/>
      <c r="C85" s="25" t="s">
        <v>137</v>
      </c>
      <c r="D85" s="18" t="s">
        <v>138</v>
      </c>
      <c r="E85" s="16">
        <f>(E86+E87+E88+E89+E90+E91+E92+E94+E95+E93)</f>
        <v>0</v>
      </c>
      <c r="F85" s="75"/>
      <c r="G85" s="11">
        <v>5</v>
      </c>
      <c r="H85" s="12"/>
      <c r="I85" s="12" t="s">
        <v>324</v>
      </c>
      <c r="J85" s="12" t="s">
        <v>325</v>
      </c>
      <c r="K85" s="10">
        <f>(K86+K89+K95+K101+K105)-(K103)</f>
        <v>0</v>
      </c>
    </row>
    <row r="86" spans="1:11" ht="12.75" thickTop="1" thickBot="1">
      <c r="A86" s="19"/>
      <c r="B86" s="20">
        <v>250</v>
      </c>
      <c r="C86" s="20" t="s">
        <v>139</v>
      </c>
      <c r="D86" s="21" t="s">
        <v>138</v>
      </c>
      <c r="E86" s="69"/>
      <c r="F86" s="76"/>
      <c r="G86" s="17">
        <v>50</v>
      </c>
      <c r="H86" s="25"/>
      <c r="I86" s="25" t="s">
        <v>326</v>
      </c>
      <c r="J86" s="18" t="s">
        <v>327</v>
      </c>
      <c r="K86" s="39">
        <f>SUM(K87-K88)</f>
        <v>0</v>
      </c>
    </row>
    <row r="87" spans="1:11" ht="12" thickTop="1">
      <c r="A87" s="19"/>
      <c r="B87" s="20">
        <v>251</v>
      </c>
      <c r="C87" s="20" t="s">
        <v>140</v>
      </c>
      <c r="D87" s="21" t="s">
        <v>141</v>
      </c>
      <c r="E87" s="69"/>
      <c r="F87" s="76"/>
      <c r="G87" s="23"/>
      <c r="H87" s="20">
        <v>500</v>
      </c>
      <c r="I87" s="24" t="s">
        <v>328</v>
      </c>
      <c r="J87" s="21" t="s">
        <v>329</v>
      </c>
      <c r="K87" s="71"/>
    </row>
    <row r="88" spans="1:11" ht="12" thickBot="1">
      <c r="A88" s="19"/>
      <c r="B88" s="20">
        <v>252</v>
      </c>
      <c r="C88" s="20" t="s">
        <v>142</v>
      </c>
      <c r="D88" s="21" t="s">
        <v>143</v>
      </c>
      <c r="E88" s="69"/>
      <c r="F88" s="76"/>
      <c r="G88" s="23"/>
      <c r="H88" s="20">
        <v>501</v>
      </c>
      <c r="I88" s="24" t="s">
        <v>330</v>
      </c>
      <c r="J88" s="26" t="s">
        <v>331</v>
      </c>
      <c r="K88" s="69"/>
    </row>
    <row r="89" spans="1:11" ht="12.75" thickTop="1" thickBot="1">
      <c r="A89" s="19"/>
      <c r="B89" s="20">
        <v>253</v>
      </c>
      <c r="C89" s="20" t="s">
        <v>144</v>
      </c>
      <c r="D89" s="21" t="s">
        <v>145</v>
      </c>
      <c r="E89" s="69"/>
      <c r="F89" s="76"/>
      <c r="G89" s="17">
        <v>52</v>
      </c>
      <c r="H89" s="25"/>
      <c r="I89" s="25" t="s">
        <v>332</v>
      </c>
      <c r="J89" s="18" t="s">
        <v>333</v>
      </c>
      <c r="K89" s="16">
        <f>SUM(K90:K94)</f>
        <v>0</v>
      </c>
    </row>
    <row r="90" spans="1:11" ht="12" thickTop="1">
      <c r="A90" s="19"/>
      <c r="B90" s="20">
        <v>254</v>
      </c>
      <c r="C90" s="20" t="s">
        <v>146</v>
      </c>
      <c r="D90" s="21" t="s">
        <v>147</v>
      </c>
      <c r="E90" s="69"/>
      <c r="F90" s="76"/>
      <c r="H90" s="20">
        <v>520</v>
      </c>
      <c r="I90" s="24" t="s">
        <v>334</v>
      </c>
      <c r="J90" s="21" t="s">
        <v>335</v>
      </c>
      <c r="K90" s="69"/>
    </row>
    <row r="91" spans="1:11">
      <c r="A91" s="19"/>
      <c r="B91" s="20">
        <v>255</v>
      </c>
      <c r="C91" s="20" t="s">
        <v>148</v>
      </c>
      <c r="D91" s="21" t="s">
        <v>149</v>
      </c>
      <c r="E91" s="69"/>
      <c r="F91" s="76"/>
      <c r="H91" s="20">
        <v>521</v>
      </c>
      <c r="I91" s="24" t="s">
        <v>336</v>
      </c>
      <c r="J91" s="21" t="s">
        <v>337</v>
      </c>
      <c r="K91" s="69"/>
    </row>
    <row r="92" spans="1:11">
      <c r="A92" s="19"/>
      <c r="B92" s="20">
        <v>256</v>
      </c>
      <c r="C92" s="20" t="s">
        <v>150</v>
      </c>
      <c r="D92" s="21" t="s">
        <v>151</v>
      </c>
      <c r="E92" s="69"/>
      <c r="F92" s="76"/>
      <c r="G92" s="23"/>
      <c r="H92" s="20">
        <v>522</v>
      </c>
      <c r="I92" s="24" t="s">
        <v>338</v>
      </c>
      <c r="J92" s="21" t="s">
        <v>339</v>
      </c>
      <c r="K92" s="69"/>
    </row>
    <row r="93" spans="1:11">
      <c r="A93" s="19"/>
      <c r="B93" s="20">
        <v>257</v>
      </c>
      <c r="C93" s="20" t="s">
        <v>152</v>
      </c>
      <c r="D93" s="21" t="s">
        <v>153</v>
      </c>
      <c r="E93" s="69"/>
      <c r="F93" s="76"/>
      <c r="G93" s="23"/>
      <c r="H93" s="20">
        <v>523</v>
      </c>
      <c r="I93" s="24" t="s">
        <v>340</v>
      </c>
      <c r="J93" s="21" t="s">
        <v>341</v>
      </c>
      <c r="K93" s="69"/>
    </row>
    <row r="94" spans="1:11" ht="12" thickBot="1">
      <c r="A94" s="19"/>
      <c r="B94" s="20">
        <v>258</v>
      </c>
      <c r="C94" s="20" t="s">
        <v>154</v>
      </c>
      <c r="D94" s="21" t="s">
        <v>155</v>
      </c>
      <c r="E94" s="69"/>
      <c r="F94" s="76"/>
      <c r="H94" s="20">
        <v>529</v>
      </c>
      <c r="I94" s="24" t="s">
        <v>342</v>
      </c>
      <c r="J94" s="26" t="s">
        <v>343</v>
      </c>
      <c r="K94" s="69"/>
    </row>
    <row r="95" spans="1:11" ht="12.75" thickTop="1" thickBot="1">
      <c r="A95" s="19"/>
      <c r="B95" s="20">
        <v>259</v>
      </c>
      <c r="C95" s="20" t="s">
        <v>156</v>
      </c>
      <c r="D95" s="26" t="s">
        <v>157</v>
      </c>
      <c r="E95" s="69"/>
      <c r="F95" s="76"/>
      <c r="G95" s="17">
        <v>54</v>
      </c>
      <c r="H95" s="25"/>
      <c r="I95" s="25" t="s">
        <v>344</v>
      </c>
      <c r="J95" s="18" t="s">
        <v>345</v>
      </c>
      <c r="K95" s="16">
        <f>SUM(K96:K100)</f>
        <v>0</v>
      </c>
    </row>
    <row r="96" spans="1:11" ht="12.75" thickTop="1" thickBot="1">
      <c r="A96" s="14">
        <v>26</v>
      </c>
      <c r="B96" s="25"/>
      <c r="C96" s="25" t="s">
        <v>158</v>
      </c>
      <c r="D96" s="18" t="s">
        <v>159</v>
      </c>
      <c r="E96" s="16">
        <f>(E97+E98+E99+E100+E101+E102+E104+E103)</f>
        <v>0</v>
      </c>
      <c r="F96" s="75"/>
      <c r="G96" s="23"/>
      <c r="H96" s="20">
        <v>540</v>
      </c>
      <c r="I96" s="24" t="s">
        <v>346</v>
      </c>
      <c r="J96" s="21" t="s">
        <v>347</v>
      </c>
      <c r="K96" s="69"/>
    </row>
    <row r="97" spans="1:18" ht="12" thickTop="1">
      <c r="A97" s="19"/>
      <c r="B97" s="20">
        <v>260</v>
      </c>
      <c r="C97" s="20" t="s">
        <v>160</v>
      </c>
      <c r="D97" s="21" t="s">
        <v>161</v>
      </c>
      <c r="E97" s="69"/>
      <c r="F97" s="76"/>
      <c r="G97" s="23"/>
      <c r="H97" s="20">
        <v>541</v>
      </c>
      <c r="I97" s="24" t="s">
        <v>348</v>
      </c>
      <c r="J97" s="21" t="s">
        <v>349</v>
      </c>
      <c r="K97" s="69"/>
    </row>
    <row r="98" spans="1:18">
      <c r="A98" s="19"/>
      <c r="B98" s="20">
        <v>261</v>
      </c>
      <c r="C98" s="20" t="s">
        <v>162</v>
      </c>
      <c r="D98" s="21" t="s">
        <v>163</v>
      </c>
      <c r="E98" s="69"/>
      <c r="F98" s="76"/>
      <c r="G98" s="23"/>
      <c r="H98" s="20">
        <v>542</v>
      </c>
      <c r="I98" s="24" t="s">
        <v>350</v>
      </c>
      <c r="J98" s="21" t="s">
        <v>351</v>
      </c>
      <c r="K98" s="69"/>
    </row>
    <row r="99" spans="1:18">
      <c r="A99" s="19"/>
      <c r="B99" s="20">
        <v>262</v>
      </c>
      <c r="C99" s="20" t="s">
        <v>164</v>
      </c>
      <c r="D99" s="21" t="s">
        <v>165</v>
      </c>
      <c r="E99" s="69"/>
      <c r="F99" s="76"/>
      <c r="G99" s="23"/>
      <c r="H99" s="20">
        <v>548</v>
      </c>
      <c r="I99" s="24" t="s">
        <v>352</v>
      </c>
      <c r="J99" s="21" t="s">
        <v>353</v>
      </c>
      <c r="K99" s="69"/>
    </row>
    <row r="100" spans="1:18" ht="12" thickBot="1">
      <c r="A100" s="19"/>
      <c r="B100" s="20">
        <v>263</v>
      </c>
      <c r="C100" s="20" t="s">
        <v>166</v>
      </c>
      <c r="D100" s="21" t="s">
        <v>167</v>
      </c>
      <c r="E100" s="69"/>
      <c r="F100" s="76"/>
      <c r="H100" s="20">
        <v>549</v>
      </c>
      <c r="I100" s="24" t="s">
        <v>354</v>
      </c>
      <c r="J100" s="26" t="s">
        <v>355</v>
      </c>
      <c r="K100" s="69"/>
    </row>
    <row r="101" spans="1:18" ht="12.75" thickTop="1" thickBot="1">
      <c r="A101" s="19"/>
      <c r="B101" s="20">
        <v>264</v>
      </c>
      <c r="C101" s="20" t="s">
        <v>168</v>
      </c>
      <c r="D101" s="21" t="s">
        <v>169</v>
      </c>
      <c r="E101" s="69"/>
      <c r="F101" s="76"/>
      <c r="G101" s="17">
        <v>57</v>
      </c>
      <c r="H101" s="25"/>
      <c r="I101" s="25" t="s">
        <v>356</v>
      </c>
      <c r="J101" s="18" t="s">
        <v>357</v>
      </c>
      <c r="K101" s="16">
        <f>SUM(K102)</f>
        <v>0</v>
      </c>
    </row>
    <row r="102" spans="1:18" ht="12.75" thickTop="1" thickBot="1">
      <c r="A102" s="19"/>
      <c r="B102" s="20">
        <v>267</v>
      </c>
      <c r="C102" s="20" t="s">
        <v>170</v>
      </c>
      <c r="D102" s="21" t="s">
        <v>171</v>
      </c>
      <c r="E102" s="69"/>
      <c r="F102" s="76"/>
      <c r="G102" s="23"/>
      <c r="H102" s="20">
        <v>570</v>
      </c>
      <c r="I102" s="24" t="s">
        <v>356</v>
      </c>
      <c r="J102" s="40" t="s">
        <v>357</v>
      </c>
      <c r="K102" s="69"/>
    </row>
    <row r="103" spans="1:18" ht="12.75" thickTop="1" thickBot="1">
      <c r="A103" s="19"/>
      <c r="B103" s="20">
        <v>268</v>
      </c>
      <c r="C103" s="20" t="s">
        <v>152</v>
      </c>
      <c r="D103" s="21" t="s">
        <v>153</v>
      </c>
      <c r="E103" s="69"/>
      <c r="F103" s="76"/>
      <c r="G103" s="17">
        <v>58</v>
      </c>
      <c r="H103" s="25"/>
      <c r="I103" s="25" t="s">
        <v>358</v>
      </c>
      <c r="J103" s="18" t="s">
        <v>359</v>
      </c>
      <c r="K103" s="16">
        <f>SUM(K104)</f>
        <v>0</v>
      </c>
    </row>
    <row r="104" spans="1:18" ht="12.75" thickTop="1" thickBot="1">
      <c r="A104" s="19"/>
      <c r="B104" s="20">
        <v>269</v>
      </c>
      <c r="C104" s="20" t="s">
        <v>156</v>
      </c>
      <c r="D104" s="26" t="s">
        <v>157</v>
      </c>
      <c r="E104" s="69"/>
      <c r="F104" s="76"/>
      <c r="G104" s="23"/>
      <c r="H104" s="20">
        <v>580</v>
      </c>
      <c r="I104" s="41" t="s">
        <v>360</v>
      </c>
      <c r="J104" s="18" t="s">
        <v>361</v>
      </c>
      <c r="K104" s="69"/>
    </row>
    <row r="105" spans="1:18" ht="12.75" thickTop="1" thickBot="1">
      <c r="A105" s="14">
        <v>27</v>
      </c>
      <c r="B105" s="25"/>
      <c r="C105" s="25" t="s">
        <v>172</v>
      </c>
      <c r="D105" s="28" t="s">
        <v>173</v>
      </c>
      <c r="E105" s="16">
        <f>(E106+E107+E108+E110)-(E109)</f>
        <v>0</v>
      </c>
      <c r="F105" s="75"/>
      <c r="G105" s="17">
        <v>59</v>
      </c>
      <c r="H105" s="25"/>
      <c r="I105" s="25" t="s">
        <v>362</v>
      </c>
      <c r="J105" s="28" t="s">
        <v>363</v>
      </c>
      <c r="K105" s="16">
        <f>SUM(K106-K107)</f>
        <v>0</v>
      </c>
    </row>
    <row r="106" spans="1:18" ht="12" thickTop="1">
      <c r="A106" s="19"/>
      <c r="B106" s="20">
        <v>271</v>
      </c>
      <c r="C106" s="20" t="s">
        <v>174</v>
      </c>
      <c r="D106" s="21" t="s">
        <v>175</v>
      </c>
      <c r="E106" s="69"/>
      <c r="F106" s="76"/>
      <c r="H106" s="20">
        <v>590</v>
      </c>
      <c r="I106" s="20" t="s">
        <v>364</v>
      </c>
      <c r="J106" s="21" t="s">
        <v>363</v>
      </c>
      <c r="K106" s="69"/>
    </row>
    <row r="107" spans="1:18">
      <c r="A107" s="19"/>
      <c r="B107" s="20">
        <v>272</v>
      </c>
      <c r="C107" s="20" t="s">
        <v>176</v>
      </c>
      <c r="D107" s="21" t="s">
        <v>177</v>
      </c>
      <c r="E107" s="69"/>
      <c r="F107" s="76"/>
      <c r="G107" s="23"/>
      <c r="H107" s="20">
        <v>591</v>
      </c>
      <c r="I107" s="20" t="s">
        <v>365</v>
      </c>
      <c r="J107" s="21" t="s">
        <v>366</v>
      </c>
      <c r="K107" s="69"/>
    </row>
    <row r="108" spans="1:18">
      <c r="A108" s="19"/>
      <c r="B108" s="20">
        <v>277</v>
      </c>
      <c r="C108" s="20" t="s">
        <v>178</v>
      </c>
      <c r="D108" s="21" t="s">
        <v>179</v>
      </c>
      <c r="E108" s="69"/>
      <c r="F108" s="76"/>
      <c r="H108" s="79"/>
      <c r="I108" s="79" t="s">
        <v>367</v>
      </c>
      <c r="J108" s="79" t="s">
        <v>368</v>
      </c>
      <c r="K108" s="80">
        <f>SUM(K86,K89,K95,K101,K103,K105)</f>
        <v>0</v>
      </c>
    </row>
    <row r="109" spans="1:18">
      <c r="A109" s="19"/>
      <c r="B109" s="20">
        <v>278</v>
      </c>
      <c r="C109" s="20" t="s">
        <v>180</v>
      </c>
      <c r="D109" s="21" t="s">
        <v>153</v>
      </c>
      <c r="E109" s="69"/>
      <c r="F109" s="76"/>
      <c r="G109" s="44"/>
      <c r="H109" s="63"/>
      <c r="I109" s="63"/>
      <c r="J109" s="63"/>
      <c r="K109" s="76" t="s">
        <v>1</v>
      </c>
    </row>
    <row r="110" spans="1:18" ht="12" thickBot="1">
      <c r="A110" s="19"/>
      <c r="B110" s="20">
        <v>279</v>
      </c>
      <c r="C110" s="20" t="s">
        <v>156</v>
      </c>
      <c r="D110" s="26" t="s">
        <v>157</v>
      </c>
      <c r="E110" s="69"/>
      <c r="F110" s="76"/>
      <c r="H110" s="49"/>
      <c r="I110" s="49"/>
      <c r="J110" s="49"/>
      <c r="K110" s="78"/>
    </row>
    <row r="111" spans="1:18" ht="12.75" thickTop="1" thickBot="1">
      <c r="A111" s="14">
        <v>28</v>
      </c>
      <c r="B111" s="25"/>
      <c r="C111" s="25" t="s">
        <v>181</v>
      </c>
      <c r="D111" s="28" t="s">
        <v>182</v>
      </c>
      <c r="E111" s="16">
        <f>SUM(E112:E113)</f>
        <v>0</v>
      </c>
      <c r="F111" s="75"/>
      <c r="G111" s="44"/>
      <c r="H111" s="45"/>
      <c r="I111" s="45"/>
      <c r="J111" s="45"/>
      <c r="K111" s="46"/>
    </row>
    <row r="112" spans="1:18" ht="12" thickTop="1">
      <c r="A112" s="19"/>
      <c r="B112" s="20">
        <v>280</v>
      </c>
      <c r="C112" s="20" t="s">
        <v>183</v>
      </c>
      <c r="D112" s="21" t="s">
        <v>182</v>
      </c>
      <c r="E112" s="69"/>
      <c r="F112" s="76"/>
      <c r="G112" s="44"/>
      <c r="H112" s="45"/>
      <c r="I112" s="45"/>
      <c r="J112" s="45"/>
      <c r="K112" s="46"/>
      <c r="R112" s="47"/>
    </row>
    <row r="113" spans="1:11" ht="12" thickBot="1">
      <c r="A113" s="19"/>
      <c r="B113" s="20">
        <v>281</v>
      </c>
      <c r="C113" s="20" t="s">
        <v>184</v>
      </c>
      <c r="D113" s="26" t="s">
        <v>81</v>
      </c>
      <c r="E113" s="69"/>
      <c r="F113" s="76"/>
      <c r="G113" s="44"/>
      <c r="H113" s="45"/>
      <c r="I113" s="45"/>
      <c r="J113" s="45"/>
      <c r="K113" s="46"/>
    </row>
    <row r="114" spans="1:11" ht="12.75" thickTop="1" thickBot="1">
      <c r="A114" s="14">
        <v>29</v>
      </c>
      <c r="B114" s="25"/>
      <c r="C114" s="25" t="s">
        <v>185</v>
      </c>
      <c r="D114" s="18" t="s">
        <v>105</v>
      </c>
      <c r="E114" s="16">
        <f>SUM(E115:E122)</f>
        <v>0</v>
      </c>
      <c r="F114" s="75"/>
      <c r="G114" s="44"/>
      <c r="H114" s="48"/>
      <c r="I114" s="49"/>
      <c r="J114" s="49"/>
      <c r="K114" s="50"/>
    </row>
    <row r="115" spans="1:11" ht="12" thickTop="1">
      <c r="A115" s="19"/>
      <c r="B115" s="20">
        <v>291</v>
      </c>
      <c r="C115" s="20" t="s">
        <v>186</v>
      </c>
      <c r="D115" s="21" t="s">
        <v>187</v>
      </c>
      <c r="E115" s="69"/>
      <c r="F115" s="76"/>
      <c r="G115" s="51"/>
      <c r="H115" s="48"/>
      <c r="I115" s="49"/>
      <c r="J115" s="49"/>
      <c r="K115" s="50"/>
    </row>
    <row r="116" spans="1:11">
      <c r="A116" s="19"/>
      <c r="B116" s="20">
        <v>292</v>
      </c>
      <c r="C116" s="20" t="s">
        <v>88</v>
      </c>
      <c r="D116" s="21" t="s">
        <v>89</v>
      </c>
      <c r="E116" s="69"/>
      <c r="F116" s="76"/>
      <c r="G116" s="52"/>
      <c r="H116" s="48"/>
      <c r="I116" s="49"/>
      <c r="J116" s="49"/>
      <c r="K116" s="50"/>
    </row>
    <row r="117" spans="1:11">
      <c r="A117" s="19"/>
      <c r="B117" s="20">
        <v>293</v>
      </c>
      <c r="C117" s="20" t="s">
        <v>188</v>
      </c>
      <c r="D117" s="21" t="s">
        <v>189</v>
      </c>
      <c r="E117" s="69"/>
      <c r="F117" s="76"/>
      <c r="G117" s="52"/>
      <c r="H117" s="48"/>
      <c r="I117" s="49"/>
      <c r="J117" s="49"/>
      <c r="K117" s="50"/>
    </row>
    <row r="118" spans="1:11">
      <c r="A118" s="19"/>
      <c r="B118" s="20">
        <v>294</v>
      </c>
      <c r="C118" s="20" t="s">
        <v>190</v>
      </c>
      <c r="D118" s="21" t="s">
        <v>191</v>
      </c>
      <c r="E118" s="69"/>
      <c r="F118" s="76"/>
      <c r="G118" s="52"/>
      <c r="H118" s="48"/>
      <c r="K118" s="53"/>
    </row>
    <row r="119" spans="1:11">
      <c r="A119" s="19"/>
      <c r="B119" s="20">
        <v>295</v>
      </c>
      <c r="C119" s="20" t="s">
        <v>90</v>
      </c>
      <c r="D119" s="21" t="s">
        <v>192</v>
      </c>
      <c r="E119" s="69"/>
      <c r="F119" s="76"/>
      <c r="G119" s="48"/>
      <c r="H119" s="48"/>
      <c r="K119" s="53"/>
    </row>
    <row r="120" spans="1:11">
      <c r="A120" s="19"/>
      <c r="B120" s="20">
        <v>297</v>
      </c>
      <c r="C120" s="20" t="s">
        <v>193</v>
      </c>
      <c r="D120" s="21" t="s">
        <v>194</v>
      </c>
      <c r="E120" s="69"/>
      <c r="F120" s="76"/>
      <c r="G120" s="49"/>
      <c r="H120" s="49"/>
      <c r="K120" s="53"/>
    </row>
    <row r="121" spans="1:11">
      <c r="A121" s="19"/>
      <c r="B121" s="20">
        <v>298</v>
      </c>
      <c r="C121" s="20" t="s">
        <v>70</v>
      </c>
      <c r="D121" s="21" t="s">
        <v>195</v>
      </c>
      <c r="E121" s="69"/>
      <c r="F121" s="76"/>
      <c r="G121" s="49"/>
      <c r="H121" s="49"/>
      <c r="K121" s="53"/>
    </row>
    <row r="122" spans="1:11" ht="12" thickBot="1">
      <c r="A122" s="19"/>
      <c r="B122" s="20">
        <v>299</v>
      </c>
      <c r="C122" s="20" t="s">
        <v>152</v>
      </c>
      <c r="D122" s="21" t="s">
        <v>153</v>
      </c>
      <c r="E122" s="69"/>
      <c r="F122" s="76"/>
      <c r="G122" s="49"/>
      <c r="H122" s="49"/>
      <c r="K122" s="53"/>
    </row>
    <row r="123" spans="1:11" ht="12.75" thickTop="1" thickBot="1">
      <c r="A123" s="54"/>
      <c r="B123" s="55"/>
      <c r="C123" s="55" t="s">
        <v>196</v>
      </c>
      <c r="D123" s="55" t="s">
        <v>197</v>
      </c>
      <c r="E123" s="56">
        <f>(E60+E66+E74+E85+E96+E105+E111+E114)</f>
        <v>0</v>
      </c>
      <c r="F123" s="75"/>
      <c r="G123" s="49"/>
      <c r="H123" s="49"/>
    </row>
    <row r="124" spans="1:11" ht="12.75" thickTop="1" thickBot="1">
      <c r="A124" s="58"/>
      <c r="B124" s="59"/>
      <c r="C124" s="59" t="s">
        <v>198</v>
      </c>
      <c r="D124" s="59" t="s">
        <v>199</v>
      </c>
      <c r="E124" s="60">
        <f>(E4+E59)</f>
        <v>0</v>
      </c>
      <c r="F124" s="75"/>
      <c r="H124" s="42"/>
      <c r="I124" s="42" t="s">
        <v>369</v>
      </c>
      <c r="J124" s="42" t="s">
        <v>370</v>
      </c>
      <c r="K124" s="43">
        <f>SUM(K50+K84+K108)</f>
        <v>0</v>
      </c>
    </row>
    <row r="125" spans="1:11" ht="12" thickTop="1">
      <c r="A125" s="61"/>
      <c r="B125" s="62"/>
      <c r="C125" s="62"/>
      <c r="D125" s="63"/>
      <c r="E125" s="64"/>
      <c r="F125" s="64"/>
    </row>
    <row r="126" spans="1:11">
      <c r="A126" s="61"/>
      <c r="B126" s="62"/>
      <c r="C126" s="62"/>
      <c r="D126" s="63"/>
      <c r="E126" s="64"/>
      <c r="F126" s="64"/>
    </row>
    <row r="127" spans="1:11">
      <c r="A127" s="61"/>
      <c r="B127" s="62"/>
      <c r="C127" s="62"/>
      <c r="D127" s="63"/>
      <c r="E127" s="64"/>
      <c r="F127" s="64"/>
    </row>
    <row r="128" spans="1:11">
      <c r="A128" s="61"/>
      <c r="B128" s="62"/>
      <c r="C128" s="62"/>
      <c r="D128" s="63"/>
      <c r="E128" s="64"/>
      <c r="F128" s="64"/>
    </row>
    <row r="129" spans="1:6">
      <c r="A129" s="61"/>
      <c r="B129" s="62"/>
      <c r="C129" s="62"/>
      <c r="D129" s="63"/>
      <c r="E129" s="64"/>
      <c r="F129" s="64"/>
    </row>
    <row r="130" spans="1:6">
      <c r="A130" s="61"/>
      <c r="B130" s="62"/>
      <c r="C130" s="62"/>
      <c r="D130" s="63"/>
      <c r="E130" s="64"/>
      <c r="F130" s="64"/>
    </row>
    <row r="131" spans="1:6">
      <c r="A131" s="61"/>
      <c r="B131" s="62"/>
      <c r="C131" s="62"/>
      <c r="D131" s="63"/>
      <c r="E131" s="64"/>
      <c r="F131" s="64"/>
    </row>
    <row r="132" spans="1:6">
      <c r="A132" s="61"/>
      <c r="B132" s="62"/>
      <c r="C132" s="62"/>
      <c r="D132" s="63"/>
      <c r="E132" s="64"/>
      <c r="F132" s="64"/>
    </row>
    <row r="133" spans="1:6">
      <c r="A133" s="61"/>
      <c r="B133" s="62"/>
      <c r="C133" s="62"/>
      <c r="D133" s="63"/>
      <c r="E133" s="64"/>
      <c r="F133" s="64"/>
    </row>
    <row r="134" spans="1:6">
      <c r="A134" s="61"/>
      <c r="B134" s="62"/>
      <c r="C134" s="62"/>
      <c r="D134" s="63"/>
      <c r="E134" s="64"/>
      <c r="F134" s="64"/>
    </row>
    <row r="135" spans="1:6">
      <c r="A135" s="61"/>
      <c r="B135" s="62"/>
      <c r="C135" s="62"/>
      <c r="D135" s="63"/>
      <c r="E135" s="64"/>
      <c r="F135" s="64"/>
    </row>
    <row r="136" spans="1:6">
      <c r="A136" s="61"/>
      <c r="B136" s="62"/>
      <c r="C136" s="62"/>
      <c r="D136" s="63"/>
      <c r="E136" s="64"/>
      <c r="F136" s="64"/>
    </row>
    <row r="137" spans="1:6">
      <c r="A137" s="61"/>
      <c r="B137" s="62"/>
      <c r="C137" s="62"/>
      <c r="D137" s="63"/>
      <c r="E137" s="64"/>
      <c r="F137" s="64"/>
    </row>
    <row r="138" spans="1:6">
      <c r="A138" s="61"/>
      <c r="B138" s="62"/>
      <c r="C138" s="62"/>
      <c r="D138" s="63"/>
      <c r="E138" s="64"/>
      <c r="F138" s="64"/>
    </row>
    <row r="139" spans="1:6">
      <c r="A139" s="61"/>
      <c r="B139" s="62"/>
      <c r="C139" s="62"/>
      <c r="D139" s="63"/>
      <c r="E139" s="64"/>
      <c r="F139" s="64"/>
    </row>
    <row r="140" spans="1:6">
      <c r="A140" s="61"/>
      <c r="B140" s="62"/>
      <c r="C140" s="62"/>
      <c r="D140" s="63"/>
      <c r="E140" s="64"/>
      <c r="F140" s="64"/>
    </row>
    <row r="141" spans="1:6">
      <c r="A141" s="61"/>
      <c r="B141" s="62"/>
      <c r="C141" s="62"/>
      <c r="D141" s="63"/>
      <c r="E141" s="64"/>
      <c r="F141" s="64"/>
    </row>
    <row r="142" spans="1:6">
      <c r="A142" s="61"/>
      <c r="B142" s="62"/>
      <c r="C142" s="62"/>
      <c r="D142" s="63"/>
      <c r="E142" s="64"/>
      <c r="F142" s="64"/>
    </row>
    <row r="143" spans="1:6">
      <c r="A143" s="61"/>
      <c r="B143" s="62"/>
      <c r="C143" s="62"/>
      <c r="D143" s="63"/>
      <c r="E143" s="64"/>
      <c r="F143" s="64"/>
    </row>
    <row r="144" spans="1:6">
      <c r="A144" s="61"/>
      <c r="B144" s="62"/>
      <c r="C144" s="62"/>
      <c r="D144" s="63"/>
      <c r="E144" s="64"/>
      <c r="F144" s="64"/>
    </row>
    <row r="145" spans="1:6">
      <c r="A145" s="61"/>
      <c r="B145" s="62"/>
      <c r="C145" s="62"/>
      <c r="D145" s="63"/>
      <c r="E145" s="64"/>
      <c r="F145" s="64"/>
    </row>
    <row r="146" spans="1:6">
      <c r="A146" s="61"/>
      <c r="B146" s="62"/>
      <c r="C146" s="62"/>
      <c r="D146" s="63"/>
      <c r="E146" s="64"/>
      <c r="F146" s="64"/>
    </row>
    <row r="147" spans="1:6">
      <c r="A147" s="61"/>
      <c r="B147" s="62"/>
      <c r="C147" s="62"/>
      <c r="D147" s="63"/>
      <c r="E147" s="64"/>
      <c r="F147" s="64"/>
    </row>
    <row r="148" spans="1:6">
      <c r="A148" s="61"/>
      <c r="B148" s="62"/>
      <c r="C148" s="62"/>
      <c r="D148" s="63"/>
      <c r="E148" s="64"/>
      <c r="F148" s="64"/>
    </row>
    <row r="149" spans="1:6">
      <c r="A149" s="61"/>
      <c r="B149" s="62"/>
      <c r="C149" s="62"/>
      <c r="D149" s="63"/>
      <c r="E149" s="64"/>
      <c r="F149" s="64"/>
    </row>
    <row r="150" spans="1:6">
      <c r="A150" s="65"/>
      <c r="B150" s="45"/>
      <c r="C150" s="45"/>
      <c r="D150" s="45"/>
      <c r="E150" s="66"/>
      <c r="F150" s="66"/>
    </row>
    <row r="151" spans="1:6">
      <c r="A151" s="65"/>
      <c r="B151" s="45"/>
      <c r="C151" s="45"/>
      <c r="D151" s="45"/>
      <c r="E151" s="66"/>
      <c r="F151" s="66"/>
    </row>
    <row r="152" spans="1:6">
      <c r="A152" s="65"/>
      <c r="B152" s="45"/>
      <c r="C152" s="45"/>
      <c r="D152" s="45"/>
      <c r="E152" s="66"/>
      <c r="F152" s="66"/>
    </row>
    <row r="153" spans="1:6">
      <c r="A153" s="49"/>
      <c r="B153" s="49"/>
      <c r="C153" s="49"/>
      <c r="D153" s="49"/>
      <c r="E153" s="67"/>
    </row>
    <row r="154" spans="1:6">
      <c r="A154" s="49"/>
      <c r="B154" s="49"/>
      <c r="C154" s="49"/>
      <c r="D154" s="49"/>
      <c r="E154" s="67"/>
    </row>
  </sheetData>
  <sheetProtection algorithmName="SHA-512" hashValue="oFDVq0HR3+30Il5IjMZBlL5TpASYNePEwPqamSqgX+I8s0A5JTfaCvfv8dYdqw/vpav+qrOmx639rZIUJD0/+g==" saltValue="umJ2XOFEemB6SJ2i8vYPKA==" spinCount="100000" sheet="1" objects="1" scenarios="1"/>
  <mergeCells count="2">
    <mergeCell ref="A1:K1"/>
    <mergeCell ref="A2:K2"/>
  </mergeCells>
  <phoneticPr fontId="2" type="noConversion"/>
  <pageMargins left="0" right="0" top="0.15748031496062992" bottom="1.6535433070866143" header="0.15748031496062992" footer="0.51181102362204722"/>
  <pageSetup paperSize="9" orientation="portrait" r:id="rId1"/>
  <headerFooter alignWithMargins="0"/>
  <rowBreaks count="1" manualBreakCount="1">
    <brk id="118" max="8" man="1"/>
  </rowBreaks>
  <colBreaks count="1" manualBreakCount="1">
    <brk id="6" min="1" max="16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assets(aktif)</vt:lpstr>
      <vt:lpstr>dolar2</vt:lpstr>
      <vt:lpstr>'assets(aktif)'!Yazdırma_Alanı</vt:lpstr>
    </vt:vector>
  </TitlesOfParts>
  <Company/>
  <LinksUpToDate>false</LinksUpToDate>
  <SharedDoc>false</SharedDoc>
  <HyperlinkBase>www.vergiburosu.com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ortakmusavir.com</dc:creator>
  <cp:lastModifiedBy>ismail sengün</cp:lastModifiedBy>
  <cp:lastPrinted>2002-07-01T07:47:04Z</cp:lastPrinted>
  <dcterms:created xsi:type="dcterms:W3CDTF">2001-09-28T14:03:11Z</dcterms:created>
  <dcterms:modified xsi:type="dcterms:W3CDTF">2023-12-25T19:11:42Z</dcterms:modified>
</cp:coreProperties>
</file>